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Š\Zber papiera\"/>
    </mc:Choice>
  </mc:AlternateContent>
  <xr:revisionPtr revIDLastSave="0" documentId="13_ncr:1_{F467C23E-50A2-448C-80FA-DDCCF517DC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šetko" sheetId="1" r:id="rId1"/>
    <sheet name="TOP 10" sheetId="2" r:id="rId2"/>
    <sheet name="tried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F57" i="1"/>
  <c r="F58" i="1" s="1"/>
  <c r="F136" i="1"/>
  <c r="F137" i="1" s="1"/>
  <c r="F81" i="1"/>
  <c r="F82" i="1" s="1"/>
  <c r="F106" i="1" l="1"/>
  <c r="F161" i="1"/>
  <c r="F162" i="1" s="1"/>
  <c r="F181" i="1"/>
  <c r="F182" i="1" s="1"/>
  <c r="D13" i="3"/>
  <c r="F207" i="1"/>
  <c r="F208" i="1" s="1"/>
  <c r="F107" i="1" l="1"/>
  <c r="F229" i="1"/>
  <c r="F230" i="1" s="1"/>
  <c r="F15" i="2"/>
  <c r="F235" i="1" l="1"/>
</calcChain>
</file>

<file path=xl/sharedStrings.xml><?xml version="1.0" encoding="utf-8"?>
<sst xmlns="http://schemas.openxmlformats.org/spreadsheetml/2006/main" count="962" uniqueCount="325">
  <si>
    <t>Sára</t>
  </si>
  <si>
    <t>Peter</t>
  </si>
  <si>
    <t>Lukáš</t>
  </si>
  <si>
    <t>Čelko</t>
  </si>
  <si>
    <t>Jurkechová</t>
  </si>
  <si>
    <t>Kardošová</t>
  </si>
  <si>
    <t>Silvia</t>
  </si>
  <si>
    <t>Dominika</t>
  </si>
  <si>
    <t>Marko</t>
  </si>
  <si>
    <t>Michal</t>
  </si>
  <si>
    <t>Filip</t>
  </si>
  <si>
    <t>Sádecký</t>
  </si>
  <si>
    <t>Rebecca</t>
  </si>
  <si>
    <t>Dominik</t>
  </si>
  <si>
    <t>Šimon</t>
  </si>
  <si>
    <t>Ďureková</t>
  </si>
  <si>
    <t>Zuzana</t>
  </si>
  <si>
    <t>Andrej</t>
  </si>
  <si>
    <t>Krčmárik</t>
  </si>
  <si>
    <t>Kučík</t>
  </si>
  <si>
    <t>Martin</t>
  </si>
  <si>
    <t>Lednická</t>
  </si>
  <si>
    <t>Vanesa</t>
  </si>
  <si>
    <t>Lednický</t>
  </si>
  <si>
    <t>Patrik</t>
  </si>
  <si>
    <t>Tobias</t>
  </si>
  <si>
    <t>Mišúrová</t>
  </si>
  <si>
    <t>Tamara</t>
  </si>
  <si>
    <t>Ema</t>
  </si>
  <si>
    <t>Samuel</t>
  </si>
  <si>
    <t>Šujanská</t>
  </si>
  <si>
    <t>Tkáčová</t>
  </si>
  <si>
    <t>Simona</t>
  </si>
  <si>
    <t>Čelková</t>
  </si>
  <si>
    <t>Nikola</t>
  </si>
  <si>
    <t>Matúš</t>
  </si>
  <si>
    <t>Mišúr</t>
  </si>
  <si>
    <t>Mário</t>
  </si>
  <si>
    <t>Sádecká</t>
  </si>
  <si>
    <t>Adela</t>
  </si>
  <si>
    <t>Tomáš</t>
  </si>
  <si>
    <t>Vančová</t>
  </si>
  <si>
    <t>Behuníková</t>
  </si>
  <si>
    <t>Donát</t>
  </si>
  <si>
    <t>Ján</t>
  </si>
  <si>
    <t>Haviar</t>
  </si>
  <si>
    <t>Jakub</t>
  </si>
  <si>
    <t>Natália</t>
  </si>
  <si>
    <t>Zábrady</t>
  </si>
  <si>
    <t>Juraj</t>
  </si>
  <si>
    <t>Kardoš</t>
  </si>
  <si>
    <t>Marková</t>
  </si>
  <si>
    <t>Katarína</t>
  </si>
  <si>
    <t>Ivana</t>
  </si>
  <si>
    <t>Haviarová</t>
  </si>
  <si>
    <t>Daniela</t>
  </si>
  <si>
    <t>Mária</t>
  </si>
  <si>
    <t>Špánik</t>
  </si>
  <si>
    <t>Jozef</t>
  </si>
  <si>
    <t>Zacharová</t>
  </si>
  <si>
    <t>Alžbeta</t>
  </si>
  <si>
    <t>Jance</t>
  </si>
  <si>
    <t>Matej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</si>
  <si>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</si>
  <si>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</si>
  <si>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</si>
  <si>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</si>
  <si>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</si>
  <si>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</si>
  <si>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</si>
  <si>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</si>
  <si>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</si>
  <si>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</si>
  <si>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</si>
  <si>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</si>
  <si>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</si>
  <si>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</si>
  <si>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</si>
  <si>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</si>
  <si>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</si>
  <si>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</si>
  <si>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</si>
  <si>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</si>
  <si>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</si>
  <si>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TRIEDA ako celok</t>
  </si>
  <si>
    <t>SPOLU</t>
  </si>
  <si>
    <t>PRIEMER na žiaka</t>
  </si>
  <si>
    <t>2.A</t>
  </si>
  <si>
    <t>4.A</t>
  </si>
  <si>
    <t>3.A</t>
  </si>
  <si>
    <t>5.A</t>
  </si>
  <si>
    <t>6.A</t>
  </si>
  <si>
    <t>7.A</t>
  </si>
  <si>
    <t>8.A</t>
  </si>
  <si>
    <t>9.A</t>
  </si>
  <si>
    <t>ZBOROVŇA</t>
  </si>
  <si>
    <t>ŠKOLA  SPOLU</t>
  </si>
  <si>
    <t>3. A</t>
  </si>
  <si>
    <t>4. A</t>
  </si>
  <si>
    <t>5. A</t>
  </si>
  <si>
    <t>6. A</t>
  </si>
  <si>
    <t>7. A</t>
  </si>
  <si>
    <t>8. A</t>
  </si>
  <si>
    <t>9. A</t>
  </si>
  <si>
    <t>Najlepší zberatelia - TOP 10</t>
  </si>
  <si>
    <t>Miesto</t>
  </si>
  <si>
    <t>Priezvisko</t>
  </si>
  <si>
    <t>Meno</t>
  </si>
  <si>
    <t>Trieda</t>
  </si>
  <si>
    <t>kg</t>
  </si>
  <si>
    <t>SPOLU  -  TOP 10</t>
  </si>
  <si>
    <t>Poradie tried na škole</t>
  </si>
  <si>
    <t>Priemer na žiaka</t>
  </si>
  <si>
    <t>SPOLU  -  triedy</t>
  </si>
  <si>
    <t>Nikolas</t>
  </si>
  <si>
    <t>Rebeka</t>
  </si>
  <si>
    <t>Lagínová</t>
  </si>
  <si>
    <t>Alexandra</t>
  </si>
  <si>
    <t>účasť</t>
  </si>
  <si>
    <t>Marek</t>
  </si>
  <si>
    <t>Jaholčík</t>
  </si>
  <si>
    <t>Kľučková</t>
  </si>
  <si>
    <t>Zara Lea</t>
  </si>
  <si>
    <t>Martišík</t>
  </si>
  <si>
    <t>Paholíková</t>
  </si>
  <si>
    <t>Klaudia</t>
  </si>
  <si>
    <t>Denisa</t>
  </si>
  <si>
    <t>Pavlína</t>
  </si>
  <si>
    <t>Marika</t>
  </si>
  <si>
    <t>Bednár</t>
  </si>
  <si>
    <t>Richard</t>
  </si>
  <si>
    <t>Bosá</t>
  </si>
  <si>
    <t>Dižo</t>
  </si>
  <si>
    <t>Hlaváčová</t>
  </si>
  <si>
    <t>Júlia</t>
  </si>
  <si>
    <t>Jungová</t>
  </si>
  <si>
    <t>Stela</t>
  </si>
  <si>
    <t>Marcela</t>
  </si>
  <si>
    <t>Klára</t>
  </si>
  <si>
    <t>Pavlík</t>
  </si>
  <si>
    <t>Andreas</t>
  </si>
  <si>
    <t>Rybárik</t>
  </si>
  <si>
    <t>Slavomíra</t>
  </si>
  <si>
    <t>Šadláková</t>
  </si>
  <si>
    <t>Sophia</t>
  </si>
  <si>
    <t>Boris</t>
  </si>
  <si>
    <t>P. Č.</t>
  </si>
  <si>
    <t>PRIEZVISKO</t>
  </si>
  <si>
    <t>MENO</t>
  </si>
  <si>
    <t>TRIEDA</t>
  </si>
  <si>
    <t>PAPIER v kg</t>
  </si>
  <si>
    <t>PORADIE</t>
  </si>
  <si>
    <t>Nela</t>
  </si>
  <si>
    <t>Hamarová</t>
  </si>
  <si>
    <t>Hudecová</t>
  </si>
  <si>
    <t>Karolína</t>
  </si>
  <si>
    <t>Maximilián</t>
  </si>
  <si>
    <t>Lagín</t>
  </si>
  <si>
    <t>Pavlovičová</t>
  </si>
  <si>
    <t>Petronela</t>
  </si>
  <si>
    <t>Špániková</t>
  </si>
  <si>
    <t>Galafúsik</t>
  </si>
  <si>
    <t xml:space="preserve"> </t>
  </si>
  <si>
    <t>1.A</t>
  </si>
  <si>
    <t>Galková</t>
  </si>
  <si>
    <t>Monika</t>
  </si>
  <si>
    <t>Sofia</t>
  </si>
  <si>
    <t>Kiara Mia</t>
  </si>
  <si>
    <t>Kudlíková</t>
  </si>
  <si>
    <t>Timea</t>
  </si>
  <si>
    <t>Lőrinc</t>
  </si>
  <si>
    <t>Marco</t>
  </si>
  <si>
    <t>Nováková</t>
  </si>
  <si>
    <t>Ondrovič</t>
  </si>
  <si>
    <t>Magdaléna</t>
  </si>
  <si>
    <t>Porubčinová</t>
  </si>
  <si>
    <t>Svobodová</t>
  </si>
  <si>
    <t>Terézia</t>
  </si>
  <si>
    <t>Valjentová</t>
  </si>
  <si>
    <t>Martina</t>
  </si>
  <si>
    <t>Baláž</t>
  </si>
  <si>
    <t>Balážová</t>
  </si>
  <si>
    <t>Viktória</t>
  </si>
  <si>
    <t>22.</t>
  </si>
  <si>
    <t>23.</t>
  </si>
  <si>
    <t>Čerňanský</t>
  </si>
  <si>
    <t>Matušov</t>
  </si>
  <si>
    <t>Stanislav</t>
  </si>
  <si>
    <t>Szárazová</t>
  </si>
  <si>
    <t>Medková</t>
  </si>
  <si>
    <t>Sofie</t>
  </si>
  <si>
    <t>24.</t>
  </si>
  <si>
    <t>25.</t>
  </si>
  <si>
    <t>Bartoš</t>
  </si>
  <si>
    <t>Markus</t>
  </si>
  <si>
    <t>Dúbravec</t>
  </si>
  <si>
    <t>Frolo</t>
  </si>
  <si>
    <t>Galko</t>
  </si>
  <si>
    <t>Branislav</t>
  </si>
  <si>
    <t>Sabina</t>
  </si>
  <si>
    <t>Hugo</t>
  </si>
  <si>
    <t>Rudolf</t>
  </si>
  <si>
    <t>Hlaváč</t>
  </si>
  <si>
    <t>Astrid</t>
  </si>
  <si>
    <t>Damián</t>
  </si>
  <si>
    <t>Zdenka</t>
  </si>
  <si>
    <t>Milan</t>
  </si>
  <si>
    <t>Aneta</t>
  </si>
  <si>
    <t>Lea</t>
  </si>
  <si>
    <t>Počarovský</t>
  </si>
  <si>
    <t>Leonard</t>
  </si>
  <si>
    <t>Sobol</t>
  </si>
  <si>
    <t>Toporová</t>
  </si>
  <si>
    <t>Briestenská</t>
  </si>
  <si>
    <t>Nella</t>
  </si>
  <si>
    <t>Zara</t>
  </si>
  <si>
    <t>Dzureková</t>
  </si>
  <si>
    <t>Patrícia</t>
  </si>
  <si>
    <t>Vivien</t>
  </si>
  <si>
    <t>Jurkech</t>
  </si>
  <si>
    <t>Miloš</t>
  </si>
  <si>
    <t>Kulichová</t>
  </si>
  <si>
    <t>Kvaššay</t>
  </si>
  <si>
    <t>Medek</t>
  </si>
  <si>
    <t>Mišejka</t>
  </si>
  <si>
    <t>Moščovič</t>
  </si>
  <si>
    <t>Daniel</t>
  </si>
  <si>
    <t>Oravík</t>
  </si>
  <si>
    <t>Panáková</t>
  </si>
  <si>
    <t>Politzer</t>
  </si>
  <si>
    <t>Roman</t>
  </si>
  <si>
    <t>Porubčin</t>
  </si>
  <si>
    <t>Karol</t>
  </si>
  <si>
    <t>Stálová</t>
  </si>
  <si>
    <t>Ryan</t>
  </si>
  <si>
    <t>Štofaňáková</t>
  </si>
  <si>
    <t xml:space="preserve"> žiakov získa žolíka na neskúšanie</t>
  </si>
  <si>
    <t>Bosý</t>
  </si>
  <si>
    <t xml:space="preserve">Fajth </t>
  </si>
  <si>
    <t>Emily</t>
  </si>
  <si>
    <t>Jazmína</t>
  </si>
  <si>
    <t>Kuciak</t>
  </si>
  <si>
    <t>Bianka</t>
  </si>
  <si>
    <t>Lapšová</t>
  </si>
  <si>
    <t>Lilien</t>
  </si>
  <si>
    <t>Mia</t>
  </si>
  <si>
    <t>Novák</t>
  </si>
  <si>
    <t>Paholík</t>
  </si>
  <si>
    <t>Lucas</t>
  </si>
  <si>
    <t>Svoboda</t>
  </si>
  <si>
    <t>Šadlák</t>
  </si>
  <si>
    <t>Mathias</t>
  </si>
  <si>
    <t>Šimková</t>
  </si>
  <si>
    <t>Zachar</t>
  </si>
  <si>
    <t>Pavol</t>
  </si>
  <si>
    <t>Bírošík</t>
  </si>
  <si>
    <t>Marhitych</t>
  </si>
  <si>
    <t>Solomiia</t>
  </si>
  <si>
    <t>Benková</t>
  </si>
  <si>
    <t>Noemi</t>
  </si>
  <si>
    <t>Laura</t>
  </si>
  <si>
    <t>Dzurek</t>
  </si>
  <si>
    <t>Ľubomír</t>
  </si>
  <si>
    <t>Figurová</t>
  </si>
  <si>
    <t>Alica</t>
  </si>
  <si>
    <t>Gálik</t>
  </si>
  <si>
    <t>Radoslav</t>
  </si>
  <si>
    <t>Anna</t>
  </si>
  <si>
    <t>Karin</t>
  </si>
  <si>
    <t>Soňa</t>
  </si>
  <si>
    <t>Keruľová</t>
  </si>
  <si>
    <t>Kujanová</t>
  </si>
  <si>
    <t>Kušnírová</t>
  </si>
  <si>
    <t>Stanislava</t>
  </si>
  <si>
    <t>Nadhajská</t>
  </si>
  <si>
    <t>Nikol</t>
  </si>
  <si>
    <t>Ondrejička</t>
  </si>
  <si>
    <t>Róbert</t>
  </si>
  <si>
    <t>Siman</t>
  </si>
  <si>
    <t>Matias</t>
  </si>
  <si>
    <t>Adam</t>
  </si>
  <si>
    <t>Zoleíková</t>
  </si>
  <si>
    <t>Liliana</t>
  </si>
  <si>
    <t>Alex</t>
  </si>
  <si>
    <t>Šefcová</t>
  </si>
  <si>
    <t>Miriam</t>
  </si>
  <si>
    <t>Chovancová</t>
  </si>
  <si>
    <t>Vančo</t>
  </si>
  <si>
    <t>Voroshylova</t>
  </si>
  <si>
    <t>Oryna</t>
  </si>
  <si>
    <t>26.</t>
  </si>
  <si>
    <t xml:space="preserve"> Zber papiera v šk. r. 2023/2024</t>
  </si>
  <si>
    <t>Konušíková</t>
  </si>
  <si>
    <t>Lara</t>
  </si>
  <si>
    <t>Koledová</t>
  </si>
  <si>
    <t>Sarah</t>
  </si>
  <si>
    <t>Betinský</t>
  </si>
  <si>
    <t>Dinga</t>
  </si>
  <si>
    <t>Simon</t>
  </si>
  <si>
    <t xml:space="preserve">Dubovanová </t>
  </si>
  <si>
    <t xml:space="preserve">Frolo </t>
  </si>
  <si>
    <t xml:space="preserve">Galko </t>
  </si>
  <si>
    <t>Oliver</t>
  </si>
  <si>
    <t xml:space="preserve">Hriňák </t>
  </si>
  <si>
    <t xml:space="preserve">Janíková </t>
  </si>
  <si>
    <t xml:space="preserve">Karošová </t>
  </si>
  <si>
    <t xml:space="preserve">Kušnírová </t>
  </si>
  <si>
    <t>Stella</t>
  </si>
  <si>
    <t xml:space="preserve">Lednická </t>
  </si>
  <si>
    <t xml:space="preserve">Masár </t>
  </si>
  <si>
    <t xml:space="preserve">Sádecká </t>
  </si>
  <si>
    <t>Nina</t>
  </si>
  <si>
    <t xml:space="preserve">Sobolová </t>
  </si>
  <si>
    <t xml:space="preserve">Stála </t>
  </si>
  <si>
    <t xml:space="preserve">Špániková </t>
  </si>
  <si>
    <t>Emma Mia</t>
  </si>
  <si>
    <t>Ria</t>
  </si>
  <si>
    <t xml:space="preserve">Vanáková </t>
  </si>
  <si>
    <t xml:space="preserve">Zoleík </t>
  </si>
  <si>
    <t>Sebastián</t>
  </si>
  <si>
    <t>žolík</t>
  </si>
  <si>
    <t>Pavlik</t>
  </si>
  <si>
    <t>KONEČNÉ  VÝSLEDKY</t>
  </si>
  <si>
    <t>67 žiakov získa žolíka na neskúšanie</t>
  </si>
  <si>
    <t>Do zberu sa zapojilo 171 zo 189 žiakov =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</si>
</sst>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34"/>
      <name val="Calibri"/>
      <family val="2"/>
      <charset val="238"/>
      <scheme val="minor"/>
    </font>
    <font>
      <b/>
      <sz val="3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3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2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2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35"/>
      <name val="Calibri"/>
      <family val="2"/>
      <charset val="238"/>
      <scheme val="minor"/>
    </font>
    <font>
      <b/>
      <i/>
      <sz val="36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24" fillId="0" borderId="17" xfId="0" applyFont="1" applyBorder="1"/>
    <xf numFmtId="0" fontId="0" fillId="0" borderId="17" xfId="0" applyBorder="1"/>
    <xf numFmtId="0" fontId="26" fillId="0" borderId="17" xfId="0" applyFont="1" applyBorder="1"/>
    <xf numFmtId="0" fontId="26" fillId="0" borderId="17" xfId="0" applyFont="1" applyBorder="1" applyAlignment="1">
      <alignment horizontal="center"/>
    </xf>
    <xf numFmtId="0" fontId="26" fillId="0" borderId="19" xfId="0" applyFont="1" applyBorder="1"/>
    <xf numFmtId="0" fontId="0" fillId="0" borderId="17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31" fillId="0" borderId="15" xfId="0" applyFont="1" applyBorder="1"/>
    <xf numFmtId="0" fontId="30" fillId="35" borderId="23" xfId="0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0" fontId="34" fillId="35" borderId="25" xfId="0" applyFont="1" applyFill="1" applyBorder="1" applyAlignment="1">
      <alignment horizontal="center"/>
    </xf>
    <xf numFmtId="164" fontId="33" fillId="36" borderId="16" xfId="0" applyNumberFormat="1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5" fillId="35" borderId="0" xfId="0" applyFont="1" applyFill="1" applyAlignment="1">
      <alignment horizontal="left"/>
    </xf>
    <xf numFmtId="0" fontId="33" fillId="0" borderId="13" xfId="0" applyFont="1" applyBorder="1" applyAlignment="1">
      <alignment horizontal="center"/>
    </xf>
    <xf numFmtId="164" fontId="33" fillId="34" borderId="15" xfId="0" applyNumberFormat="1" applyFont="1" applyFill="1" applyBorder="1" applyAlignment="1">
      <alignment horizontal="center"/>
    </xf>
    <xf numFmtId="0" fontId="18" fillId="0" borderId="0" xfId="0" applyFont="1"/>
    <xf numFmtId="164" fontId="36" fillId="33" borderId="15" xfId="0" applyNumberFormat="1" applyFont="1" applyFill="1" applyBorder="1" applyAlignment="1">
      <alignment horizontal="center"/>
    </xf>
    <xf numFmtId="0" fontId="36" fillId="33" borderId="16" xfId="0" applyFont="1" applyFill="1" applyBorder="1"/>
    <xf numFmtId="0" fontId="28" fillId="0" borderId="17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17" xfId="0" applyFont="1" applyBorder="1"/>
    <xf numFmtId="0" fontId="20" fillId="35" borderId="17" xfId="0" applyFont="1" applyFill="1" applyBorder="1" applyAlignment="1">
      <alignment horizontal="center" vertical="center"/>
    </xf>
    <xf numFmtId="0" fontId="20" fillId="0" borderId="17" xfId="0" applyFont="1" applyBorder="1"/>
    <xf numFmtId="0" fontId="37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9" fontId="40" fillId="35" borderId="17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7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41" fillId="0" borderId="17" xfId="0" applyFont="1" applyBorder="1"/>
    <xf numFmtId="0" fontId="19" fillId="0" borderId="17" xfId="0" applyFont="1" applyBorder="1" applyAlignment="1">
      <alignment horizontal="center"/>
    </xf>
    <xf numFmtId="17" fontId="29" fillId="0" borderId="0" xfId="0" applyNumberFormat="1" applyFont="1" applyAlignment="1">
      <alignment horizontal="center"/>
    </xf>
    <xf numFmtId="0" fontId="20" fillId="37" borderId="17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vertical="center"/>
    </xf>
    <xf numFmtId="0" fontId="38" fillId="35" borderId="17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9" fontId="40" fillId="0" borderId="17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45" fillId="0" borderId="0" xfId="0" applyFont="1"/>
    <xf numFmtId="0" fontId="13" fillId="0" borderId="0" xfId="0" applyFont="1"/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20" fillId="35" borderId="17" xfId="0" applyFont="1" applyFill="1" applyBorder="1" applyAlignment="1">
      <alignment vertical="center"/>
    </xf>
    <xf numFmtId="0" fontId="38" fillId="35" borderId="17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38" fillId="0" borderId="17" xfId="0" applyFont="1" applyBorder="1"/>
    <xf numFmtId="0" fontId="37" fillId="0" borderId="26" xfId="0" applyFont="1" applyBorder="1"/>
    <xf numFmtId="0" fontId="40" fillId="37" borderId="17" xfId="0" applyFont="1" applyFill="1" applyBorder="1" applyAlignment="1">
      <alignment horizontal="center" vertical="center"/>
    </xf>
    <xf numFmtId="0" fontId="50" fillId="0" borderId="17" xfId="0" applyFont="1" applyBorder="1"/>
    <xf numFmtId="0" fontId="32" fillId="0" borderId="17" xfId="0" applyFont="1" applyBorder="1"/>
    <xf numFmtId="0" fontId="32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28" fillId="35" borderId="17" xfId="0" applyFont="1" applyFill="1" applyBorder="1" applyAlignment="1">
      <alignment vertical="center"/>
    </xf>
    <xf numFmtId="0" fontId="28" fillId="35" borderId="17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/>
    </xf>
    <xf numFmtId="9" fontId="29" fillId="38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6" fillId="38" borderId="17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7" fillId="34" borderId="18" xfId="0" applyFont="1" applyFill="1" applyBorder="1" applyAlignment="1">
      <alignment horizontal="center"/>
    </xf>
    <xf numFmtId="0" fontId="48" fillId="34" borderId="19" xfId="0" applyFont="1" applyFill="1" applyBorder="1"/>
    <xf numFmtId="0" fontId="48" fillId="34" borderId="20" xfId="0" applyFont="1" applyFill="1" applyBorder="1"/>
    <xf numFmtId="0" fontId="41" fillId="39" borderId="18" xfId="0" applyFont="1" applyFill="1" applyBorder="1" applyAlignment="1">
      <alignment horizontal="center" vertical="center"/>
    </xf>
    <xf numFmtId="0" fontId="41" fillId="39" borderId="19" xfId="0" applyFont="1" applyFill="1" applyBorder="1" applyAlignment="1">
      <alignment horizontal="center" vertical="center"/>
    </xf>
    <xf numFmtId="0" fontId="41" fillId="39" borderId="2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35" fillId="35" borderId="0" xfId="0" applyFont="1" applyFill="1" applyAlignment="1">
      <alignment horizontal="left"/>
    </xf>
    <xf numFmtId="0" fontId="19" fillId="0" borderId="30" xfId="0" applyFont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(triedy!$C$4:$C$12,triedy!$C$15)</c:f>
              <c:strCache>
                <c:ptCount val="10"/>
                <c:pt idx="0">
                  <c:v>2.A</c:v>
                </c:pt>
                <c:pt idx="1">
                  <c:v>3.A</c:v>
                </c:pt>
                <c:pt idx="2">
                  <c:v>1.A</c:v>
                </c:pt>
                <c:pt idx="3">
                  <c:v>9.A</c:v>
                </c:pt>
                <c:pt idx="4">
                  <c:v>4.A</c:v>
                </c:pt>
                <c:pt idx="5">
                  <c:v>6.A</c:v>
                </c:pt>
                <c:pt idx="6">
                  <c:v>8.A</c:v>
                </c:pt>
                <c:pt idx="7">
                  <c:v>7.A</c:v>
                </c:pt>
                <c:pt idx="8">
                  <c:v>5.A</c:v>
                </c:pt>
                <c:pt idx="9">
                  <c:v>ZBOROVŇA</c:v>
                </c:pt>
              </c:strCache>
            </c:strRef>
          </c:cat>
          <c:val>
            <c:numRef>
              <c:f>(triedy!$D$4:$D$12,triedy!$D$15)</c:f>
              <c:numCache>
                <c:formatCode>0.0</c:formatCode>
                <c:ptCount val="10"/>
                <c:pt idx="0">
                  <c:v>2886</c:v>
                </c:pt>
                <c:pt idx="1">
                  <c:v>1760.5</c:v>
                </c:pt>
                <c:pt idx="2">
                  <c:v>1459</c:v>
                </c:pt>
                <c:pt idx="3">
                  <c:v>889</c:v>
                </c:pt>
                <c:pt idx="4">
                  <c:v>923.5</c:v>
                </c:pt>
                <c:pt idx="5">
                  <c:v>762.5</c:v>
                </c:pt>
                <c:pt idx="6">
                  <c:v>873.5</c:v>
                </c:pt>
                <c:pt idx="7">
                  <c:v>615.5</c:v>
                </c:pt>
                <c:pt idx="8">
                  <c:v>860.5</c:v>
                </c:pt>
                <c:pt idx="9">
                  <c:v>470.5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5-4C6D-AE72-41488CFA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467968"/>
        <c:axId val="94469504"/>
        <c:axId val="0"/>
      </c:bar3DChart>
      <c:catAx>
        <c:axId val="944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69504"/>
        <c:crosses val="autoZero"/>
        <c:auto val="1"/>
        <c:lblAlgn val="ctr"/>
        <c:lblOffset val="100"/>
        <c:noMultiLvlLbl val="0"/>
      </c:catAx>
      <c:valAx>
        <c:axId val="944695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44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34985</xdr:rowOff>
    </xdr:from>
    <xdr:to>
      <xdr:col>4</xdr:col>
      <xdr:colOff>1419764</xdr:colOff>
      <xdr:row>35</xdr:row>
      <xdr:rowOff>179717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tabSelected="1" topLeftCell="A115" zoomScale="80" zoomScaleNormal="80" workbookViewId="0">
      <selection activeCell="G137" sqref="G137"/>
    </sheetView>
  </sheetViews>
  <sheetFormatPr defaultColWidth="9.109375" defaultRowHeight="19.5" customHeight="1" x14ac:dyDescent="0.3"/>
  <cols>
    <col min="1" max="1" width="3.88671875" style="2" customWidth="1"/>
    <col min="2" max="2" width="6" style="6" customWidth="1"/>
    <col min="3" max="4" width="21.6640625" style="2" customWidth="1"/>
    <col min="5" max="5" width="9.5546875" style="6" customWidth="1"/>
    <col min="6" max="6" width="16.109375" style="6" customWidth="1"/>
    <col min="7" max="7" width="11.5546875" style="59" customWidth="1"/>
    <col min="8" max="10" width="9.109375" style="2"/>
    <col min="11" max="11" width="7.44140625" style="2" customWidth="1"/>
    <col min="12" max="12" width="15.88671875" style="2" customWidth="1"/>
    <col min="13" max="13" width="17.5546875" style="2" customWidth="1"/>
    <col min="14" max="14" width="9.109375" style="2"/>
    <col min="15" max="15" width="10" style="2" customWidth="1"/>
    <col min="16" max="16384" width="9.109375" style="2"/>
  </cols>
  <sheetData>
    <row r="1" spans="1:12" ht="72.75" customHeight="1" x14ac:dyDescent="0.8">
      <c r="A1" s="92" t="s">
        <v>291</v>
      </c>
      <c r="B1" s="92"/>
      <c r="C1" s="92"/>
      <c r="D1" s="92"/>
      <c r="E1" s="92"/>
      <c r="F1" s="92"/>
      <c r="G1" s="92"/>
      <c r="H1" s="8"/>
      <c r="I1" s="3"/>
      <c r="J1" s="5"/>
      <c r="K1" s="4"/>
      <c r="L1" s="4"/>
    </row>
    <row r="2" spans="1:12" ht="18" customHeight="1" x14ac:dyDescent="0.3">
      <c r="A2" s="89"/>
      <c r="B2" s="90"/>
      <c r="C2" s="90"/>
      <c r="D2" s="90"/>
      <c r="E2" s="90"/>
      <c r="F2" s="90"/>
      <c r="G2" s="91"/>
    </row>
    <row r="3" spans="1:12" ht="39.75" customHeight="1" x14ac:dyDescent="0.3">
      <c r="A3" s="105" t="s">
        <v>322</v>
      </c>
      <c r="B3" s="106"/>
      <c r="C3" s="106"/>
      <c r="D3" s="106"/>
      <c r="E3" s="106"/>
      <c r="F3" s="106"/>
      <c r="G3" s="107"/>
    </row>
    <row r="4" spans="1:12" ht="21" customHeight="1" x14ac:dyDescent="0.3">
      <c r="A4" s="70"/>
      <c r="B4" s="71"/>
      <c r="C4" s="71"/>
      <c r="D4" s="71"/>
      <c r="E4" s="71"/>
      <c r="F4" s="71"/>
      <c r="G4" s="72"/>
    </row>
    <row r="5" spans="1:12" ht="18.75" customHeight="1" x14ac:dyDescent="0.3">
      <c r="A5" s="70"/>
      <c r="B5" s="52" t="s">
        <v>146</v>
      </c>
      <c r="C5" s="53" t="s">
        <v>147</v>
      </c>
      <c r="D5" s="53" t="s">
        <v>148</v>
      </c>
      <c r="E5" s="52" t="s">
        <v>149</v>
      </c>
      <c r="F5" s="52" t="s">
        <v>150</v>
      </c>
      <c r="G5" s="78" t="s">
        <v>151</v>
      </c>
    </row>
    <row r="6" spans="1:12" ht="18.75" customHeight="1" x14ac:dyDescent="0.35">
      <c r="A6" s="70"/>
      <c r="B6" s="45" t="s">
        <v>63</v>
      </c>
      <c r="C6" s="37" t="s">
        <v>296</v>
      </c>
      <c r="D6" s="37" t="s">
        <v>232</v>
      </c>
      <c r="E6" s="47" t="s">
        <v>163</v>
      </c>
      <c r="F6" s="45">
        <v>168</v>
      </c>
      <c r="G6" s="58" t="s">
        <v>320</v>
      </c>
    </row>
    <row r="7" spans="1:12" ht="18.75" customHeight="1" x14ac:dyDescent="0.35">
      <c r="A7" s="70"/>
      <c r="B7" s="45" t="s">
        <v>64</v>
      </c>
      <c r="C7" s="37" t="s">
        <v>3</v>
      </c>
      <c r="D7" s="37" t="s">
        <v>40</v>
      </c>
      <c r="E7" s="47" t="s">
        <v>163</v>
      </c>
      <c r="F7" s="45"/>
      <c r="G7" s="58"/>
    </row>
    <row r="8" spans="1:12" ht="18.75" customHeight="1" x14ac:dyDescent="0.35">
      <c r="A8" s="70"/>
      <c r="B8" s="45" t="s">
        <v>65</v>
      </c>
      <c r="C8" s="37" t="s">
        <v>33</v>
      </c>
      <c r="D8" s="37" t="s">
        <v>177</v>
      </c>
      <c r="E8" s="47" t="s">
        <v>163</v>
      </c>
      <c r="F8" s="45">
        <v>3</v>
      </c>
      <c r="G8" s="58"/>
    </row>
    <row r="9" spans="1:12" ht="18.75" customHeight="1" x14ac:dyDescent="0.35">
      <c r="A9" s="70"/>
      <c r="B9" s="45" t="s">
        <v>66</v>
      </c>
      <c r="C9" s="37" t="s">
        <v>297</v>
      </c>
      <c r="D9" s="37" t="s">
        <v>298</v>
      </c>
      <c r="E9" s="47" t="s">
        <v>163</v>
      </c>
      <c r="F9" s="45">
        <v>37.5</v>
      </c>
      <c r="G9" s="58"/>
    </row>
    <row r="10" spans="1:12" ht="18.75" customHeight="1" x14ac:dyDescent="0.35">
      <c r="A10" s="70"/>
      <c r="B10" s="45" t="s">
        <v>67</v>
      </c>
      <c r="C10" s="37" t="s">
        <v>299</v>
      </c>
      <c r="D10" s="37" t="s">
        <v>138</v>
      </c>
      <c r="E10" s="47" t="s">
        <v>163</v>
      </c>
      <c r="F10" s="45">
        <v>169.5</v>
      </c>
      <c r="G10" s="58" t="s">
        <v>320</v>
      </c>
    </row>
    <row r="11" spans="1:12" ht="18.75" customHeight="1" x14ac:dyDescent="0.35">
      <c r="A11" s="70"/>
      <c r="B11" s="45" t="s">
        <v>68</v>
      </c>
      <c r="C11" s="37" t="s">
        <v>238</v>
      </c>
      <c r="D11" s="37" t="s">
        <v>39</v>
      </c>
      <c r="E11" s="47" t="s">
        <v>163</v>
      </c>
      <c r="F11" s="45">
        <v>212.5</v>
      </c>
      <c r="G11" s="58" t="s">
        <v>71</v>
      </c>
    </row>
    <row r="12" spans="1:12" ht="18.75" customHeight="1" x14ac:dyDescent="0.35">
      <c r="A12" s="70"/>
      <c r="B12" s="45" t="s">
        <v>69</v>
      </c>
      <c r="C12" s="37" t="s">
        <v>300</v>
      </c>
      <c r="D12" s="37" t="s">
        <v>119</v>
      </c>
      <c r="E12" s="47" t="s">
        <v>163</v>
      </c>
      <c r="F12" s="45">
        <v>39.5</v>
      </c>
      <c r="G12" s="58"/>
    </row>
    <row r="13" spans="1:12" ht="18.75" customHeight="1" x14ac:dyDescent="0.35">
      <c r="A13" s="70"/>
      <c r="B13" s="45" t="s">
        <v>70</v>
      </c>
      <c r="C13" s="37" t="s">
        <v>301</v>
      </c>
      <c r="D13" s="37" t="s">
        <v>302</v>
      </c>
      <c r="E13" s="47" t="s">
        <v>163</v>
      </c>
      <c r="F13" s="45">
        <v>70.5</v>
      </c>
      <c r="G13" s="58" t="s">
        <v>320</v>
      </c>
    </row>
    <row r="14" spans="1:12" ht="18.75" customHeight="1" x14ac:dyDescent="0.35">
      <c r="A14" s="70"/>
      <c r="B14" s="45" t="s">
        <v>71</v>
      </c>
      <c r="C14" s="37" t="s">
        <v>303</v>
      </c>
      <c r="D14" s="37" t="s">
        <v>1</v>
      </c>
      <c r="E14" s="47" t="s">
        <v>163</v>
      </c>
      <c r="F14" s="45">
        <v>60.5</v>
      </c>
      <c r="G14" s="58" t="s">
        <v>320</v>
      </c>
    </row>
    <row r="15" spans="1:12" ht="18.75" customHeight="1" x14ac:dyDescent="0.35">
      <c r="A15" s="70"/>
      <c r="B15" s="45" t="s">
        <v>72</v>
      </c>
      <c r="C15" s="37" t="s">
        <v>304</v>
      </c>
      <c r="D15" s="37" t="s">
        <v>28</v>
      </c>
      <c r="E15" s="47" t="s">
        <v>163</v>
      </c>
      <c r="F15" s="45">
        <v>5</v>
      </c>
      <c r="G15" s="58"/>
    </row>
    <row r="16" spans="1:12" ht="18.75" customHeight="1" x14ac:dyDescent="0.35">
      <c r="A16" s="70"/>
      <c r="B16" s="45" t="s">
        <v>73</v>
      </c>
      <c r="C16" s="37" t="s">
        <v>305</v>
      </c>
      <c r="D16" s="37" t="s">
        <v>60</v>
      </c>
      <c r="E16" s="47" t="s">
        <v>163</v>
      </c>
      <c r="F16" s="45">
        <v>23</v>
      </c>
      <c r="G16" s="58"/>
    </row>
    <row r="17" spans="1:7" ht="18.75" customHeight="1" x14ac:dyDescent="0.35">
      <c r="A17" s="70"/>
      <c r="B17" s="45" t="s">
        <v>74</v>
      </c>
      <c r="C17" s="37" t="s">
        <v>306</v>
      </c>
      <c r="D17" s="37" t="s">
        <v>307</v>
      </c>
      <c r="E17" s="47" t="s">
        <v>163</v>
      </c>
      <c r="F17" s="45">
        <v>8.5</v>
      </c>
      <c r="G17" s="58"/>
    </row>
    <row r="18" spans="1:7" ht="18.75" customHeight="1" x14ac:dyDescent="0.35">
      <c r="A18" s="70"/>
      <c r="B18" s="45" t="s">
        <v>75</v>
      </c>
      <c r="C18" s="37" t="s">
        <v>308</v>
      </c>
      <c r="D18" s="37" t="s">
        <v>136</v>
      </c>
      <c r="E18" s="47" t="s">
        <v>163</v>
      </c>
      <c r="F18" s="45">
        <v>50.5</v>
      </c>
      <c r="G18" s="58" t="s">
        <v>320</v>
      </c>
    </row>
    <row r="19" spans="1:7" ht="18.75" customHeight="1" x14ac:dyDescent="0.35">
      <c r="A19" s="70"/>
      <c r="B19" s="45" t="s">
        <v>76</v>
      </c>
      <c r="C19" s="37" t="s">
        <v>309</v>
      </c>
      <c r="D19" s="37" t="s">
        <v>20</v>
      </c>
      <c r="E19" s="47" t="s">
        <v>163</v>
      </c>
      <c r="F19" s="45">
        <v>16</v>
      </c>
      <c r="G19" s="58"/>
    </row>
    <row r="20" spans="1:7" ht="18.75" customHeight="1" x14ac:dyDescent="0.35">
      <c r="A20" s="70"/>
      <c r="B20" s="45" t="s">
        <v>77</v>
      </c>
      <c r="C20" s="37" t="s">
        <v>310</v>
      </c>
      <c r="D20" s="37" t="s">
        <v>311</v>
      </c>
      <c r="E20" s="47" t="s">
        <v>163</v>
      </c>
      <c r="F20" s="45">
        <v>82</v>
      </c>
      <c r="G20" s="58" t="s">
        <v>320</v>
      </c>
    </row>
    <row r="21" spans="1:7" ht="18.75" customHeight="1" x14ac:dyDescent="0.35">
      <c r="A21" s="70"/>
      <c r="B21" s="45" t="s">
        <v>78</v>
      </c>
      <c r="C21" s="37" t="s">
        <v>312</v>
      </c>
      <c r="D21" s="37" t="s">
        <v>32</v>
      </c>
      <c r="E21" s="47" t="s">
        <v>163</v>
      </c>
      <c r="F21" s="45">
        <v>53</v>
      </c>
      <c r="G21" s="58" t="s">
        <v>320</v>
      </c>
    </row>
    <row r="22" spans="1:7" ht="18.75" customHeight="1" x14ac:dyDescent="0.35">
      <c r="A22" s="70"/>
      <c r="B22" s="45" t="s">
        <v>79</v>
      </c>
      <c r="C22" s="37" t="s">
        <v>313</v>
      </c>
      <c r="D22" s="37" t="s">
        <v>20</v>
      </c>
      <c r="E22" s="47" t="s">
        <v>163</v>
      </c>
      <c r="F22" s="45">
        <v>71.5</v>
      </c>
      <c r="G22" s="58" t="s">
        <v>320</v>
      </c>
    </row>
    <row r="23" spans="1:7" ht="18.75" customHeight="1" x14ac:dyDescent="0.35">
      <c r="A23" s="70"/>
      <c r="B23" s="45" t="s">
        <v>80</v>
      </c>
      <c r="C23" s="37" t="s">
        <v>314</v>
      </c>
      <c r="D23" s="37" t="s">
        <v>315</v>
      </c>
      <c r="E23" s="47" t="s">
        <v>163</v>
      </c>
      <c r="F23" s="45">
        <v>190.5</v>
      </c>
      <c r="G23" s="58" t="s">
        <v>72</v>
      </c>
    </row>
    <row r="24" spans="1:7" ht="18.75" customHeight="1" x14ac:dyDescent="0.35">
      <c r="A24" s="70"/>
      <c r="B24" s="45" t="s">
        <v>81</v>
      </c>
      <c r="C24" s="37" t="s">
        <v>314</v>
      </c>
      <c r="D24" s="37" t="s">
        <v>316</v>
      </c>
      <c r="E24" s="47" t="s">
        <v>163</v>
      </c>
      <c r="F24" s="45">
        <v>11.5</v>
      </c>
      <c r="G24" s="58"/>
    </row>
    <row r="25" spans="1:7" ht="18.75" customHeight="1" x14ac:dyDescent="0.35">
      <c r="A25" s="70"/>
      <c r="B25" s="45" t="s">
        <v>82</v>
      </c>
      <c r="C25" s="37" t="s">
        <v>317</v>
      </c>
      <c r="D25" s="37" t="s">
        <v>115</v>
      </c>
      <c r="E25" s="47" t="s">
        <v>163</v>
      </c>
      <c r="F25" s="45">
        <v>142</v>
      </c>
      <c r="G25" s="58" t="s">
        <v>320</v>
      </c>
    </row>
    <row r="26" spans="1:7" ht="18.75" customHeight="1" x14ac:dyDescent="0.35">
      <c r="A26" s="70"/>
      <c r="B26" s="45" t="s">
        <v>83</v>
      </c>
      <c r="C26" s="37" t="s">
        <v>318</v>
      </c>
      <c r="D26" s="37" t="s">
        <v>319</v>
      </c>
      <c r="E26" s="47" t="s">
        <v>163</v>
      </c>
      <c r="F26" s="45">
        <v>36</v>
      </c>
      <c r="G26" s="58"/>
    </row>
    <row r="27" spans="1:7" ht="18.75" customHeight="1" x14ac:dyDescent="0.35">
      <c r="A27" s="70"/>
      <c r="B27" s="57"/>
      <c r="C27" s="96" t="s">
        <v>163</v>
      </c>
      <c r="D27" s="39" t="s">
        <v>84</v>
      </c>
      <c r="E27" s="57"/>
      <c r="F27" s="45">
        <v>8.5</v>
      </c>
      <c r="G27" s="58"/>
    </row>
    <row r="28" spans="1:7" ht="18.75" customHeight="1" x14ac:dyDescent="0.35">
      <c r="A28" s="70"/>
      <c r="B28" s="57"/>
      <c r="C28" s="97"/>
      <c r="D28" s="39" t="s">
        <v>85</v>
      </c>
      <c r="E28" s="57"/>
      <c r="F28" s="48">
        <f>SUM(F6:F27)</f>
        <v>1459</v>
      </c>
      <c r="G28" s="55" t="s">
        <v>118</v>
      </c>
    </row>
    <row r="29" spans="1:7" ht="18.75" customHeight="1" x14ac:dyDescent="0.35">
      <c r="A29" s="70"/>
      <c r="B29" s="57"/>
      <c r="C29" s="98"/>
      <c r="D29" s="39" t="s">
        <v>86</v>
      </c>
      <c r="E29" s="57"/>
      <c r="F29" s="48">
        <f>AVERAGE(F28/24)</f>
        <v>60.791666666666664</v>
      </c>
      <c r="G29" s="56">
        <v>0.95</v>
      </c>
    </row>
    <row r="30" spans="1:7" ht="63.6" customHeight="1" x14ac:dyDescent="0.3">
      <c r="B30" s="2"/>
      <c r="E30" s="75"/>
      <c r="F30" s="2"/>
      <c r="G30" s="79"/>
    </row>
    <row r="31" spans="1:7" ht="18.75" customHeight="1" x14ac:dyDescent="0.3">
      <c r="A31" s="70"/>
      <c r="B31" s="52" t="s">
        <v>146</v>
      </c>
      <c r="C31" s="53" t="s">
        <v>147</v>
      </c>
      <c r="D31" s="53" t="s">
        <v>148</v>
      </c>
      <c r="E31" s="52" t="s">
        <v>149</v>
      </c>
      <c r="F31" s="52" t="s">
        <v>150</v>
      </c>
      <c r="G31" s="78" t="s">
        <v>151</v>
      </c>
    </row>
    <row r="32" spans="1:7" ht="18.75" customHeight="1" x14ac:dyDescent="0.35">
      <c r="A32" s="70"/>
      <c r="B32" s="45" t="s">
        <v>63</v>
      </c>
      <c r="C32" s="37" t="s">
        <v>258</v>
      </c>
      <c r="D32" s="37" t="s">
        <v>259</v>
      </c>
      <c r="E32" s="47" t="s">
        <v>87</v>
      </c>
      <c r="F32" s="45">
        <v>122.5</v>
      </c>
      <c r="G32" s="58" t="s">
        <v>320</v>
      </c>
    </row>
    <row r="33" spans="1:7" ht="18.75" customHeight="1" x14ac:dyDescent="0.35">
      <c r="A33" s="70"/>
      <c r="B33" s="45" t="s">
        <v>64</v>
      </c>
      <c r="C33" s="37" t="s">
        <v>3</v>
      </c>
      <c r="D33" s="37" t="s">
        <v>29</v>
      </c>
      <c r="E33" s="47" t="s">
        <v>87</v>
      </c>
      <c r="F33" s="45">
        <v>13</v>
      </c>
      <c r="G33" s="58"/>
    </row>
    <row r="34" spans="1:7" ht="18.75" customHeight="1" x14ac:dyDescent="0.35">
      <c r="A34" s="70"/>
      <c r="B34" s="45" t="s">
        <v>65</v>
      </c>
      <c r="C34" s="37" t="s">
        <v>33</v>
      </c>
      <c r="D34" s="37" t="s">
        <v>260</v>
      </c>
      <c r="E34" s="47" t="s">
        <v>87</v>
      </c>
      <c r="F34" s="45">
        <v>343.5</v>
      </c>
      <c r="G34" s="58" t="s">
        <v>66</v>
      </c>
    </row>
    <row r="35" spans="1:7" ht="18.75" customHeight="1" x14ac:dyDescent="0.35">
      <c r="A35" s="70"/>
      <c r="B35" s="45" t="s">
        <v>66</v>
      </c>
      <c r="C35" s="37" t="s">
        <v>261</v>
      </c>
      <c r="D35" s="37" t="s">
        <v>262</v>
      </c>
      <c r="E35" s="47" t="s">
        <v>87</v>
      </c>
      <c r="F35" s="45">
        <v>52</v>
      </c>
      <c r="G35" s="58" t="s">
        <v>320</v>
      </c>
    </row>
    <row r="36" spans="1:7" ht="18.75" customHeight="1" x14ac:dyDescent="0.35">
      <c r="A36" s="70"/>
      <c r="B36" s="45" t="s">
        <v>67</v>
      </c>
      <c r="C36" s="37" t="s">
        <v>263</v>
      </c>
      <c r="D36" s="37" t="s">
        <v>264</v>
      </c>
      <c r="E36" s="47" t="s">
        <v>87</v>
      </c>
      <c r="F36" s="45">
        <v>1186</v>
      </c>
      <c r="G36" s="58" t="s">
        <v>63</v>
      </c>
    </row>
    <row r="37" spans="1:7" ht="18.75" customHeight="1" x14ac:dyDescent="0.35">
      <c r="A37" s="70"/>
      <c r="B37" s="45" t="s">
        <v>68</v>
      </c>
      <c r="C37" s="37" t="s">
        <v>265</v>
      </c>
      <c r="D37" s="37" t="s">
        <v>29</v>
      </c>
      <c r="E37" s="47" t="s">
        <v>87</v>
      </c>
      <c r="F37" s="45">
        <v>10</v>
      </c>
      <c r="G37" s="58"/>
    </row>
    <row r="38" spans="1:7" ht="18.75" customHeight="1" x14ac:dyDescent="0.35">
      <c r="A38" s="70"/>
      <c r="B38" s="45" t="s">
        <v>69</v>
      </c>
      <c r="C38" s="37" t="s">
        <v>45</v>
      </c>
      <c r="D38" s="37" t="s">
        <v>266</v>
      </c>
      <c r="E38" s="47" t="s">
        <v>87</v>
      </c>
      <c r="F38" s="45">
        <v>58.5</v>
      </c>
      <c r="G38" s="58" t="s">
        <v>320</v>
      </c>
    </row>
    <row r="39" spans="1:7" ht="18.75" customHeight="1" x14ac:dyDescent="0.35">
      <c r="A39" s="70"/>
      <c r="B39" s="45" t="s">
        <v>70</v>
      </c>
      <c r="C39" s="37" t="s">
        <v>45</v>
      </c>
      <c r="D39" s="37" t="s">
        <v>40</v>
      </c>
      <c r="E39" s="47" t="s">
        <v>87</v>
      </c>
      <c r="F39" s="45">
        <v>31</v>
      </c>
      <c r="G39" s="58"/>
    </row>
    <row r="40" spans="1:7" ht="18.75" customHeight="1" x14ac:dyDescent="0.35">
      <c r="A40" s="70"/>
      <c r="B40" s="45" t="s">
        <v>71</v>
      </c>
      <c r="C40" s="37" t="s">
        <v>54</v>
      </c>
      <c r="D40" s="37" t="s">
        <v>267</v>
      </c>
      <c r="E40" s="47" t="s">
        <v>87</v>
      </c>
      <c r="F40" s="45">
        <v>12</v>
      </c>
      <c r="G40" s="58"/>
    </row>
    <row r="41" spans="1:7" ht="18.75" customHeight="1" x14ac:dyDescent="0.35">
      <c r="A41" s="70"/>
      <c r="B41" s="45" t="s">
        <v>72</v>
      </c>
      <c r="C41" s="37" t="s">
        <v>54</v>
      </c>
      <c r="D41" s="37" t="s">
        <v>268</v>
      </c>
      <c r="E41" s="47" t="s">
        <v>87</v>
      </c>
      <c r="F41" s="45">
        <v>45.5</v>
      </c>
      <c r="G41" s="58"/>
    </row>
    <row r="42" spans="1:7" ht="18.75" customHeight="1" x14ac:dyDescent="0.35">
      <c r="A42" s="70"/>
      <c r="B42" s="45" t="s">
        <v>73</v>
      </c>
      <c r="C42" s="37" t="s">
        <v>219</v>
      </c>
      <c r="D42" s="37" t="s">
        <v>10</v>
      </c>
      <c r="E42" s="47" t="s">
        <v>87</v>
      </c>
      <c r="F42" s="45">
        <v>118.5</v>
      </c>
      <c r="G42" s="58" t="s">
        <v>320</v>
      </c>
    </row>
    <row r="43" spans="1:7" ht="18.75" customHeight="1" x14ac:dyDescent="0.35">
      <c r="A43" s="70"/>
      <c r="B43" s="45" t="s">
        <v>74</v>
      </c>
      <c r="C43" s="37" t="s">
        <v>5</v>
      </c>
      <c r="D43" s="37" t="s">
        <v>269</v>
      </c>
      <c r="E43" s="47" t="s">
        <v>87</v>
      </c>
      <c r="F43" s="45">
        <v>85</v>
      </c>
      <c r="G43" s="58" t="s">
        <v>320</v>
      </c>
    </row>
    <row r="44" spans="1:7" ht="18.75" customHeight="1" x14ac:dyDescent="0.35">
      <c r="A44" s="70"/>
      <c r="B44" s="45" t="s">
        <v>75</v>
      </c>
      <c r="C44" s="37" t="s">
        <v>270</v>
      </c>
      <c r="D44" s="37" t="s">
        <v>179</v>
      </c>
      <c r="E44" s="47" t="s">
        <v>87</v>
      </c>
      <c r="F44" s="45">
        <v>10</v>
      </c>
      <c r="G44" s="58"/>
    </row>
    <row r="45" spans="1:7" ht="18.75" customHeight="1" x14ac:dyDescent="0.35">
      <c r="A45" s="70"/>
      <c r="B45" s="45" t="s">
        <v>76</v>
      </c>
      <c r="C45" s="37" t="s">
        <v>271</v>
      </c>
      <c r="D45" s="37" t="s">
        <v>138</v>
      </c>
      <c r="E45" s="47" t="s">
        <v>87</v>
      </c>
      <c r="F45" s="45">
        <v>19.5</v>
      </c>
      <c r="G45" s="58"/>
    </row>
    <row r="46" spans="1:7" ht="18.75" customHeight="1" x14ac:dyDescent="0.35">
      <c r="A46" s="70"/>
      <c r="B46" s="45" t="s">
        <v>77</v>
      </c>
      <c r="C46" s="37" t="s">
        <v>272</v>
      </c>
      <c r="D46" s="37" t="s">
        <v>260</v>
      </c>
      <c r="E46" s="47" t="s">
        <v>87</v>
      </c>
      <c r="F46" s="45">
        <v>11.5</v>
      </c>
      <c r="G46" s="58"/>
    </row>
    <row r="47" spans="1:7" ht="18.75" customHeight="1" x14ac:dyDescent="0.35">
      <c r="A47" s="70"/>
      <c r="B47" s="45" t="s">
        <v>78</v>
      </c>
      <c r="C47" s="37" t="s">
        <v>222</v>
      </c>
      <c r="D47" s="37" t="s">
        <v>20</v>
      </c>
      <c r="E47" s="47" t="s">
        <v>87</v>
      </c>
      <c r="F47" s="45">
        <v>80</v>
      </c>
      <c r="G47" s="58" t="s">
        <v>320</v>
      </c>
    </row>
    <row r="48" spans="1:7" ht="18.75" customHeight="1" x14ac:dyDescent="0.35">
      <c r="A48" s="70"/>
      <c r="B48" s="45" t="s">
        <v>79</v>
      </c>
      <c r="C48" s="37" t="s">
        <v>21</v>
      </c>
      <c r="D48" s="37" t="s">
        <v>208</v>
      </c>
      <c r="E48" s="47" t="s">
        <v>87</v>
      </c>
      <c r="F48" s="45">
        <v>16</v>
      </c>
      <c r="G48" s="58"/>
    </row>
    <row r="49" spans="1:7" ht="18.75" customHeight="1" x14ac:dyDescent="0.35">
      <c r="A49" s="70"/>
      <c r="B49" s="45" t="s">
        <v>80</v>
      </c>
      <c r="C49" s="37" t="s">
        <v>21</v>
      </c>
      <c r="D49" s="37" t="s">
        <v>273</v>
      </c>
      <c r="E49" s="47" t="s">
        <v>87</v>
      </c>
      <c r="F49" s="45">
        <v>36</v>
      </c>
      <c r="G49" s="58"/>
    </row>
    <row r="50" spans="1:7" ht="18.75" customHeight="1" x14ac:dyDescent="0.35">
      <c r="A50" s="70"/>
      <c r="B50" s="45" t="s">
        <v>81</v>
      </c>
      <c r="C50" s="37" t="s">
        <v>8</v>
      </c>
      <c r="D50" s="37" t="s">
        <v>119</v>
      </c>
      <c r="E50" s="47" t="s">
        <v>87</v>
      </c>
      <c r="F50" s="45">
        <v>70</v>
      </c>
      <c r="G50" s="58" t="s">
        <v>320</v>
      </c>
    </row>
    <row r="51" spans="1:7" ht="18.75" customHeight="1" x14ac:dyDescent="0.35">
      <c r="A51" s="70"/>
      <c r="B51" s="45" t="s">
        <v>82</v>
      </c>
      <c r="C51" s="37" t="s">
        <v>274</v>
      </c>
      <c r="D51" s="37" t="s">
        <v>275</v>
      </c>
      <c r="E51" s="47" t="s">
        <v>87</v>
      </c>
      <c r="F51" s="45">
        <v>41</v>
      </c>
      <c r="G51" s="58"/>
    </row>
    <row r="52" spans="1:7" ht="18.75" customHeight="1" x14ac:dyDescent="0.35">
      <c r="A52" s="70"/>
      <c r="B52" s="45" t="s">
        <v>83</v>
      </c>
      <c r="C52" s="37" t="s">
        <v>276</v>
      </c>
      <c r="D52" s="37" t="s">
        <v>277</v>
      </c>
      <c r="E52" s="47" t="s">
        <v>87</v>
      </c>
      <c r="F52" s="45">
        <v>144.5</v>
      </c>
      <c r="G52" s="58" t="s">
        <v>320</v>
      </c>
    </row>
    <row r="53" spans="1:7" ht="18.75" customHeight="1" x14ac:dyDescent="0.35">
      <c r="A53" s="70"/>
      <c r="B53" s="45" t="s">
        <v>183</v>
      </c>
      <c r="C53" s="37" t="s">
        <v>278</v>
      </c>
      <c r="D53" s="37" t="s">
        <v>279</v>
      </c>
      <c r="E53" s="47" t="s">
        <v>87</v>
      </c>
      <c r="F53" s="45">
        <v>10</v>
      </c>
      <c r="G53" s="58"/>
    </row>
    <row r="54" spans="1:7" ht="18.75" customHeight="1" x14ac:dyDescent="0.35">
      <c r="A54" s="70"/>
      <c r="B54" s="45" t="s">
        <v>184</v>
      </c>
      <c r="C54" s="37" t="s">
        <v>57</v>
      </c>
      <c r="D54" s="37" t="s">
        <v>280</v>
      </c>
      <c r="E54" s="47" t="s">
        <v>87</v>
      </c>
      <c r="F54" s="45">
        <v>351</v>
      </c>
      <c r="G54" s="58" t="s">
        <v>65</v>
      </c>
    </row>
    <row r="55" spans="1:7" ht="18.75" customHeight="1" x14ac:dyDescent="0.35">
      <c r="A55" s="70"/>
      <c r="B55" s="45" t="s">
        <v>191</v>
      </c>
      <c r="C55" s="37" t="s">
        <v>281</v>
      </c>
      <c r="D55" s="37" t="s">
        <v>282</v>
      </c>
      <c r="E55" s="47" t="s">
        <v>87</v>
      </c>
      <c r="F55" s="45">
        <v>10</v>
      </c>
      <c r="G55" s="58"/>
    </row>
    <row r="56" spans="1:7" ht="18.75" customHeight="1" x14ac:dyDescent="0.35">
      <c r="A56" s="70"/>
      <c r="B56" s="57"/>
      <c r="C56" s="96" t="s">
        <v>87</v>
      </c>
      <c r="D56" s="39" t="s">
        <v>84</v>
      </c>
      <c r="E56" s="57"/>
      <c r="F56" s="45">
        <v>9</v>
      </c>
      <c r="G56" s="58"/>
    </row>
    <row r="57" spans="1:7" ht="18.75" customHeight="1" x14ac:dyDescent="0.35">
      <c r="A57" s="70"/>
      <c r="B57" s="57"/>
      <c r="C57" s="97"/>
      <c r="D57" s="39" t="s">
        <v>85</v>
      </c>
      <c r="E57" s="57"/>
      <c r="F57" s="48">
        <f>SUM(F32:F56)</f>
        <v>2886</v>
      </c>
      <c r="G57" s="55" t="s">
        <v>118</v>
      </c>
    </row>
    <row r="58" spans="1:7" ht="18.75" customHeight="1" x14ac:dyDescent="0.35">
      <c r="A58" s="70"/>
      <c r="B58" s="57"/>
      <c r="C58" s="98"/>
      <c r="D58" s="39" t="s">
        <v>86</v>
      </c>
      <c r="E58" s="57"/>
      <c r="F58" s="48">
        <f>AVERAGE(F57/24)</f>
        <v>120.25</v>
      </c>
      <c r="G58" s="88">
        <v>1</v>
      </c>
    </row>
    <row r="59" spans="1:7" ht="64.95" customHeight="1" x14ac:dyDescent="0.3">
      <c r="B59" s="2"/>
      <c r="E59" s="75"/>
      <c r="F59" s="2"/>
      <c r="G59" s="79"/>
    </row>
    <row r="60" spans="1:7" ht="18" x14ac:dyDescent="0.3">
      <c r="B60" s="54" t="s">
        <v>63</v>
      </c>
      <c r="C60" s="74" t="s">
        <v>237</v>
      </c>
      <c r="D60" s="74" t="s">
        <v>204</v>
      </c>
      <c r="E60" s="40" t="s">
        <v>97</v>
      </c>
      <c r="F60" s="54">
        <v>8.5</v>
      </c>
      <c r="G60" s="55"/>
    </row>
    <row r="61" spans="1:7" ht="18" x14ac:dyDescent="0.3">
      <c r="B61" s="54" t="s">
        <v>64</v>
      </c>
      <c r="C61" s="74" t="s">
        <v>238</v>
      </c>
      <c r="D61" s="74" t="s">
        <v>239</v>
      </c>
      <c r="E61" s="40" t="s">
        <v>97</v>
      </c>
      <c r="F61" s="54">
        <v>181.5</v>
      </c>
      <c r="G61" s="58" t="s">
        <v>320</v>
      </c>
    </row>
    <row r="62" spans="1:7" ht="18" x14ac:dyDescent="0.3">
      <c r="B62" s="54" t="s">
        <v>65</v>
      </c>
      <c r="C62" s="74" t="s">
        <v>5</v>
      </c>
      <c r="D62" s="74" t="s">
        <v>240</v>
      </c>
      <c r="E62" s="40" t="s">
        <v>97</v>
      </c>
      <c r="F62" s="54">
        <v>338</v>
      </c>
      <c r="G62" s="55" t="s">
        <v>67</v>
      </c>
    </row>
    <row r="63" spans="1:7" ht="18" x14ac:dyDescent="0.3">
      <c r="B63" s="54" t="s">
        <v>66</v>
      </c>
      <c r="C63" s="74" t="s">
        <v>241</v>
      </c>
      <c r="D63" s="74" t="s">
        <v>35</v>
      </c>
      <c r="E63" s="40" t="s">
        <v>97</v>
      </c>
      <c r="F63" s="54">
        <v>93.5</v>
      </c>
      <c r="G63" s="58" t="s">
        <v>320</v>
      </c>
    </row>
    <row r="64" spans="1:7" ht="18" x14ac:dyDescent="0.3">
      <c r="B64" s="54" t="s">
        <v>67</v>
      </c>
      <c r="C64" s="74" t="s">
        <v>116</v>
      </c>
      <c r="D64" s="74" t="s">
        <v>242</v>
      </c>
      <c r="E64" s="40" t="s">
        <v>97</v>
      </c>
      <c r="F64" s="54"/>
      <c r="G64" s="55"/>
    </row>
    <row r="65" spans="2:7" ht="18" x14ac:dyDescent="0.3">
      <c r="B65" s="54" t="s">
        <v>68</v>
      </c>
      <c r="C65" s="74" t="s">
        <v>243</v>
      </c>
      <c r="D65" s="74" t="s">
        <v>244</v>
      </c>
      <c r="E65" s="40" t="s">
        <v>97</v>
      </c>
      <c r="F65" s="54">
        <v>302.5</v>
      </c>
      <c r="G65" s="55" t="s">
        <v>69</v>
      </c>
    </row>
    <row r="66" spans="2:7" ht="18" x14ac:dyDescent="0.3">
      <c r="B66" s="54" t="s">
        <v>69</v>
      </c>
      <c r="C66" s="74" t="s">
        <v>51</v>
      </c>
      <c r="D66" s="74" t="s">
        <v>245</v>
      </c>
      <c r="E66" s="40" t="s">
        <v>97</v>
      </c>
      <c r="F66" s="54">
        <v>77</v>
      </c>
      <c r="G66" s="58" t="s">
        <v>320</v>
      </c>
    </row>
    <row r="67" spans="2:7" ht="18" x14ac:dyDescent="0.3">
      <c r="B67" s="54" t="s">
        <v>70</v>
      </c>
      <c r="C67" s="74" t="s">
        <v>224</v>
      </c>
      <c r="D67" s="74" t="s">
        <v>230</v>
      </c>
      <c r="E67" s="40" t="s">
        <v>97</v>
      </c>
      <c r="F67" s="54"/>
      <c r="G67" s="55"/>
    </row>
    <row r="68" spans="2:7" ht="18" x14ac:dyDescent="0.3">
      <c r="B68" s="54" t="s">
        <v>71</v>
      </c>
      <c r="C68" s="74" t="s">
        <v>246</v>
      </c>
      <c r="D68" s="74" t="s">
        <v>49</v>
      </c>
      <c r="E68" s="40" t="s">
        <v>97</v>
      </c>
      <c r="F68" s="54">
        <v>36.5</v>
      </c>
      <c r="G68" s="55"/>
    </row>
    <row r="69" spans="2:7" ht="18" x14ac:dyDescent="0.3">
      <c r="B69" s="54" t="s">
        <v>72</v>
      </c>
      <c r="C69" s="74" t="s">
        <v>227</v>
      </c>
      <c r="D69" s="74" t="s">
        <v>35</v>
      </c>
      <c r="E69" s="40" t="s">
        <v>97</v>
      </c>
      <c r="F69" s="54"/>
      <c r="G69" s="55"/>
    </row>
    <row r="70" spans="2:7" ht="18" x14ac:dyDescent="0.3">
      <c r="B70" s="54" t="s">
        <v>73</v>
      </c>
      <c r="C70" s="74" t="s">
        <v>247</v>
      </c>
      <c r="D70" s="74" t="s">
        <v>14</v>
      </c>
      <c r="E70" s="40" t="s">
        <v>97</v>
      </c>
      <c r="F70" s="54">
        <v>1</v>
      </c>
      <c r="G70" s="55"/>
    </row>
    <row r="71" spans="2:7" ht="18" x14ac:dyDescent="0.3">
      <c r="B71" s="54" t="s">
        <v>74</v>
      </c>
      <c r="C71" s="74" t="s">
        <v>139</v>
      </c>
      <c r="D71" s="74" t="s">
        <v>248</v>
      </c>
      <c r="E71" s="40" t="s">
        <v>97</v>
      </c>
      <c r="F71" s="54">
        <v>75</v>
      </c>
      <c r="G71" s="58" t="s">
        <v>320</v>
      </c>
    </row>
    <row r="72" spans="2:7" ht="18" x14ac:dyDescent="0.3">
      <c r="B72" s="54" t="s">
        <v>75</v>
      </c>
      <c r="C72" s="74" t="s">
        <v>11</v>
      </c>
      <c r="D72" s="74" t="s">
        <v>226</v>
      </c>
      <c r="E72" s="40" t="s">
        <v>97</v>
      </c>
      <c r="F72" s="54">
        <v>58</v>
      </c>
      <c r="G72" s="58" t="s">
        <v>320</v>
      </c>
    </row>
    <row r="73" spans="2:7" ht="18" x14ac:dyDescent="0.3">
      <c r="B73" s="54" t="s">
        <v>76</v>
      </c>
      <c r="C73" s="74" t="s">
        <v>249</v>
      </c>
      <c r="D73" s="74" t="s">
        <v>248</v>
      </c>
      <c r="E73" s="40" t="s">
        <v>97</v>
      </c>
      <c r="F73" s="54">
        <v>77</v>
      </c>
      <c r="G73" s="58" t="s">
        <v>320</v>
      </c>
    </row>
    <row r="74" spans="2:7" ht="18" x14ac:dyDescent="0.3">
      <c r="B74" s="54" t="s">
        <v>77</v>
      </c>
      <c r="C74" s="74" t="s">
        <v>250</v>
      </c>
      <c r="D74" s="74" t="s">
        <v>251</v>
      </c>
      <c r="E74" s="40" t="s">
        <v>97</v>
      </c>
      <c r="F74" s="54">
        <v>41</v>
      </c>
      <c r="G74" s="55"/>
    </row>
    <row r="75" spans="2:7" ht="18" x14ac:dyDescent="0.3">
      <c r="B75" s="54" t="s">
        <v>78</v>
      </c>
      <c r="C75" s="74" t="s">
        <v>252</v>
      </c>
      <c r="D75" s="74" t="s">
        <v>244</v>
      </c>
      <c r="E75" s="40" t="s">
        <v>97</v>
      </c>
      <c r="F75" s="54">
        <v>213.5</v>
      </c>
      <c r="G75" s="55" t="s">
        <v>70</v>
      </c>
    </row>
    <row r="76" spans="2:7" ht="18" x14ac:dyDescent="0.3">
      <c r="B76" s="54" t="s">
        <v>79</v>
      </c>
      <c r="C76" s="74" t="s">
        <v>57</v>
      </c>
      <c r="D76" s="74" t="s">
        <v>204</v>
      </c>
      <c r="E76" s="40" t="s">
        <v>97</v>
      </c>
      <c r="F76" s="54">
        <v>53</v>
      </c>
      <c r="G76" s="58" t="s">
        <v>320</v>
      </c>
    </row>
    <row r="77" spans="2:7" ht="18" x14ac:dyDescent="0.3">
      <c r="B77" s="54" t="s">
        <v>80</v>
      </c>
      <c r="C77" s="74" t="s">
        <v>178</v>
      </c>
      <c r="D77" s="74" t="s">
        <v>22</v>
      </c>
      <c r="E77" s="40" t="s">
        <v>97</v>
      </c>
      <c r="F77" s="54">
        <v>6</v>
      </c>
      <c r="G77" s="55"/>
    </row>
    <row r="78" spans="2:7" ht="18" x14ac:dyDescent="0.3">
      <c r="B78" s="54" t="s">
        <v>81</v>
      </c>
      <c r="C78" s="74" t="s">
        <v>287</v>
      </c>
      <c r="D78" s="74" t="s">
        <v>9</v>
      </c>
      <c r="E78" s="40" t="s">
        <v>97</v>
      </c>
      <c r="F78" s="54">
        <v>76</v>
      </c>
      <c r="G78" s="58" t="s">
        <v>320</v>
      </c>
    </row>
    <row r="79" spans="2:7" ht="18" x14ac:dyDescent="0.3">
      <c r="B79" s="54" t="s">
        <v>82</v>
      </c>
      <c r="C79" s="74" t="s">
        <v>253</v>
      </c>
      <c r="D79" s="74" t="s">
        <v>254</v>
      </c>
      <c r="E79" s="40" t="s">
        <v>97</v>
      </c>
      <c r="F79" s="54">
        <v>115.5</v>
      </c>
      <c r="G79" s="58" t="s">
        <v>320</v>
      </c>
    </row>
    <row r="80" spans="2:7" ht="18" x14ac:dyDescent="0.35">
      <c r="B80" s="38"/>
      <c r="C80" s="93" t="s">
        <v>89</v>
      </c>
      <c r="D80" s="39" t="s">
        <v>84</v>
      </c>
      <c r="E80" s="38"/>
      <c r="F80" s="54">
        <v>7</v>
      </c>
      <c r="G80" s="55"/>
    </row>
    <row r="81" spans="2:10" ht="18" x14ac:dyDescent="0.35">
      <c r="B81" s="38"/>
      <c r="C81" s="94"/>
      <c r="D81" s="39" t="s">
        <v>85</v>
      </c>
      <c r="E81" s="38"/>
      <c r="F81" s="38">
        <f>SUM(F60:F80)</f>
        <v>1760.5</v>
      </c>
      <c r="G81" s="55" t="s">
        <v>118</v>
      </c>
    </row>
    <row r="82" spans="2:10" ht="18" x14ac:dyDescent="0.35">
      <c r="B82" s="38"/>
      <c r="C82" s="95"/>
      <c r="D82" s="39" t="s">
        <v>86</v>
      </c>
      <c r="E82" s="38"/>
      <c r="F82" s="38">
        <f>AVERAGE(F81/20)</f>
        <v>88.025000000000006</v>
      </c>
      <c r="G82" s="44">
        <v>0.85</v>
      </c>
    </row>
    <row r="83" spans="2:10" ht="63.6" customHeight="1" x14ac:dyDescent="0.3">
      <c r="B83" s="38"/>
      <c r="C83" s="73"/>
      <c r="D83" s="73"/>
      <c r="E83" s="38"/>
      <c r="F83" s="38"/>
      <c r="G83" s="55"/>
    </row>
    <row r="84" spans="2:10" ht="19.5" customHeight="1" x14ac:dyDescent="0.35">
      <c r="B84" s="40" t="s">
        <v>63</v>
      </c>
      <c r="C84" s="37" t="s">
        <v>193</v>
      </c>
      <c r="D84" s="37" t="s">
        <v>194</v>
      </c>
      <c r="E84" s="40" t="s">
        <v>98</v>
      </c>
      <c r="F84" s="40">
        <v>82.5</v>
      </c>
      <c r="G84" s="58" t="s">
        <v>320</v>
      </c>
      <c r="H84" s="1"/>
      <c r="I84" s="1"/>
      <c r="J84" s="1"/>
    </row>
    <row r="85" spans="2:10" ht="19.5" customHeight="1" x14ac:dyDescent="0.35">
      <c r="B85" s="40" t="s">
        <v>64</v>
      </c>
      <c r="C85" s="37" t="s">
        <v>42</v>
      </c>
      <c r="D85" s="37" t="s">
        <v>117</v>
      </c>
      <c r="E85" s="40" t="s">
        <v>98</v>
      </c>
      <c r="F85" s="40">
        <v>51</v>
      </c>
      <c r="G85" s="58" t="s">
        <v>320</v>
      </c>
      <c r="H85" s="1"/>
      <c r="I85" s="1"/>
      <c r="J85" s="1"/>
    </row>
    <row r="86" spans="2:10" ht="19.5" customHeight="1" x14ac:dyDescent="0.35">
      <c r="B86" s="40" t="s">
        <v>65</v>
      </c>
      <c r="C86" s="37" t="s">
        <v>195</v>
      </c>
      <c r="D86" s="37" t="s">
        <v>44</v>
      </c>
      <c r="E86" s="40" t="s">
        <v>98</v>
      </c>
      <c r="F86" s="40">
        <v>97</v>
      </c>
      <c r="G86" s="58" t="s">
        <v>320</v>
      </c>
      <c r="H86" s="1"/>
      <c r="I86" s="1"/>
      <c r="J86" s="1"/>
    </row>
    <row r="87" spans="2:10" ht="19.5" customHeight="1" x14ac:dyDescent="0.35">
      <c r="B87" s="40" t="s">
        <v>66</v>
      </c>
      <c r="C87" s="37" t="s">
        <v>196</v>
      </c>
      <c r="D87" s="37" t="s">
        <v>9</v>
      </c>
      <c r="E87" s="40" t="s">
        <v>98</v>
      </c>
      <c r="F87" s="40">
        <v>39.5</v>
      </c>
      <c r="G87" s="58"/>
      <c r="H87" s="1"/>
      <c r="I87" s="1"/>
      <c r="J87" s="1"/>
    </row>
    <row r="88" spans="2:10" ht="19.5" customHeight="1" x14ac:dyDescent="0.35">
      <c r="B88" s="40" t="s">
        <v>67</v>
      </c>
      <c r="C88" s="37" t="s">
        <v>197</v>
      </c>
      <c r="D88" s="37" t="s">
        <v>198</v>
      </c>
      <c r="E88" s="40" t="s">
        <v>98</v>
      </c>
      <c r="F88" s="40">
        <v>70.5</v>
      </c>
      <c r="G88" s="58" t="s">
        <v>320</v>
      </c>
      <c r="H88" s="1"/>
      <c r="I88" s="1"/>
      <c r="J88" s="1"/>
    </row>
    <row r="89" spans="2:10" ht="19.5" customHeight="1" x14ac:dyDescent="0.35">
      <c r="B89" s="40" t="s">
        <v>68</v>
      </c>
      <c r="C89" s="37" t="s">
        <v>164</v>
      </c>
      <c r="D89" s="37" t="s">
        <v>199</v>
      </c>
      <c r="E89" s="40" t="s">
        <v>98</v>
      </c>
      <c r="F89" s="40">
        <v>33</v>
      </c>
      <c r="H89" s="1"/>
      <c r="I89" s="1"/>
      <c r="J89" s="1"/>
    </row>
    <row r="90" spans="2:10" ht="19.5" customHeight="1" x14ac:dyDescent="0.35">
      <c r="B90" s="40" t="s">
        <v>69</v>
      </c>
      <c r="C90" s="37" t="s">
        <v>45</v>
      </c>
      <c r="D90" s="37" t="s">
        <v>200</v>
      </c>
      <c r="E90" s="40" t="s">
        <v>98</v>
      </c>
      <c r="F90" s="40">
        <v>10</v>
      </c>
      <c r="G90" s="58"/>
      <c r="H90" s="1"/>
      <c r="I90" s="1"/>
      <c r="J90" s="1"/>
    </row>
    <row r="91" spans="2:10" ht="19.5" customHeight="1" x14ac:dyDescent="0.35">
      <c r="B91" s="40" t="s">
        <v>70</v>
      </c>
      <c r="C91" s="37" t="s">
        <v>45</v>
      </c>
      <c r="D91" s="37" t="s">
        <v>201</v>
      </c>
      <c r="E91" s="40" t="s">
        <v>98</v>
      </c>
      <c r="F91" s="40">
        <v>45.5</v>
      </c>
      <c r="H91" s="1"/>
      <c r="I91" s="1"/>
      <c r="J91" s="1"/>
    </row>
    <row r="92" spans="2:10" ht="19.5" customHeight="1" x14ac:dyDescent="0.35">
      <c r="B92" s="40" t="s">
        <v>71</v>
      </c>
      <c r="C92" s="37" t="s">
        <v>202</v>
      </c>
      <c r="D92" s="37" t="s">
        <v>35</v>
      </c>
      <c r="E92" s="40" t="s">
        <v>98</v>
      </c>
      <c r="F92" s="40">
        <v>49</v>
      </c>
      <c r="G92" s="58"/>
      <c r="H92" s="1"/>
      <c r="I92" s="1"/>
      <c r="J92" s="1"/>
    </row>
    <row r="93" spans="2:10" ht="19.5" customHeight="1" x14ac:dyDescent="0.35">
      <c r="B93" s="40" t="s">
        <v>72</v>
      </c>
      <c r="C93" s="37" t="s">
        <v>135</v>
      </c>
      <c r="D93" s="37" t="s">
        <v>203</v>
      </c>
      <c r="E93" s="40" t="s">
        <v>98</v>
      </c>
      <c r="F93" s="40">
        <v>22</v>
      </c>
      <c r="G93" s="58"/>
      <c r="H93" s="1"/>
      <c r="I93" s="1"/>
      <c r="J93" s="1"/>
    </row>
    <row r="94" spans="2:10" ht="19.5" customHeight="1" x14ac:dyDescent="0.35">
      <c r="B94" s="40" t="s">
        <v>73</v>
      </c>
      <c r="C94" s="37" t="s">
        <v>50</v>
      </c>
      <c r="D94" s="37" t="s">
        <v>204</v>
      </c>
      <c r="E94" s="40" t="s">
        <v>98</v>
      </c>
      <c r="F94" s="40"/>
      <c r="G94" s="58"/>
      <c r="H94" s="1"/>
      <c r="I94" s="1"/>
      <c r="J94" s="1"/>
    </row>
    <row r="95" spans="2:10" ht="19.5" customHeight="1" x14ac:dyDescent="0.35">
      <c r="B95" s="40" t="s">
        <v>74</v>
      </c>
      <c r="C95" s="37" t="s">
        <v>50</v>
      </c>
      <c r="D95" s="37" t="s">
        <v>62</v>
      </c>
      <c r="E95" s="40" t="s">
        <v>98</v>
      </c>
      <c r="F95" s="40">
        <v>161</v>
      </c>
      <c r="G95" s="58" t="s">
        <v>320</v>
      </c>
      <c r="H95" s="1"/>
      <c r="I95" s="1"/>
      <c r="J95" s="1"/>
    </row>
    <row r="96" spans="2:10" ht="19.5" customHeight="1" x14ac:dyDescent="0.35">
      <c r="B96" s="40" t="s">
        <v>75</v>
      </c>
      <c r="C96" s="37" t="s">
        <v>5</v>
      </c>
      <c r="D96" s="37" t="s">
        <v>205</v>
      </c>
      <c r="E96" s="40" t="s">
        <v>98</v>
      </c>
      <c r="F96" s="40">
        <v>25</v>
      </c>
      <c r="H96" s="1"/>
      <c r="I96" s="1"/>
      <c r="J96" s="1"/>
    </row>
    <row r="97" spans="2:10" ht="19.5" customHeight="1" x14ac:dyDescent="0.35">
      <c r="B97" s="40" t="s">
        <v>76</v>
      </c>
      <c r="C97" s="37" t="s">
        <v>21</v>
      </c>
      <c r="D97" s="37" t="s">
        <v>6</v>
      </c>
      <c r="E97" s="40" t="s">
        <v>98</v>
      </c>
      <c r="F97" s="40">
        <v>16</v>
      </c>
      <c r="H97" s="1"/>
      <c r="I97" s="1"/>
      <c r="J97" s="1"/>
    </row>
    <row r="98" spans="2:10" ht="19.5" customHeight="1" x14ac:dyDescent="0.35">
      <c r="B98" s="40" t="s">
        <v>77</v>
      </c>
      <c r="C98" s="37" t="s">
        <v>23</v>
      </c>
      <c r="D98" s="37" t="s">
        <v>206</v>
      </c>
      <c r="E98" s="40" t="s">
        <v>98</v>
      </c>
      <c r="F98" s="40">
        <v>13.5</v>
      </c>
      <c r="G98" s="58"/>
      <c r="H98" s="1"/>
      <c r="I98" s="1"/>
      <c r="J98" s="1"/>
    </row>
    <row r="99" spans="2:10" ht="19.5" customHeight="1" x14ac:dyDescent="0.35">
      <c r="B99" s="40" t="s">
        <v>78</v>
      </c>
      <c r="C99" s="37" t="s">
        <v>26</v>
      </c>
      <c r="D99" s="37" t="s">
        <v>207</v>
      </c>
      <c r="E99" s="40" t="s">
        <v>98</v>
      </c>
      <c r="F99" s="40">
        <v>9</v>
      </c>
      <c r="H99" s="1"/>
      <c r="I99" s="1"/>
      <c r="J99" s="1"/>
    </row>
    <row r="100" spans="2:10" ht="19.5" customHeight="1" x14ac:dyDescent="0.35">
      <c r="B100" s="40" t="s">
        <v>79</v>
      </c>
      <c r="C100" s="37" t="s">
        <v>26</v>
      </c>
      <c r="D100" s="37" t="s">
        <v>208</v>
      </c>
      <c r="E100" s="40" t="s">
        <v>98</v>
      </c>
      <c r="F100" s="45">
        <v>9</v>
      </c>
      <c r="G100" s="58"/>
      <c r="H100" s="1"/>
      <c r="I100" s="1"/>
      <c r="J100" s="1"/>
    </row>
    <row r="101" spans="2:10" ht="19.5" customHeight="1" x14ac:dyDescent="0.35">
      <c r="B101" s="40" t="s">
        <v>80</v>
      </c>
      <c r="C101" s="37" t="s">
        <v>321</v>
      </c>
      <c r="D101" s="37" t="s">
        <v>25</v>
      </c>
      <c r="E101" s="40" t="s">
        <v>98</v>
      </c>
      <c r="F101" s="40">
        <v>26.5</v>
      </c>
      <c r="G101" s="58"/>
      <c r="H101" s="1"/>
      <c r="I101" s="1"/>
      <c r="J101" s="1"/>
    </row>
    <row r="102" spans="2:10" ht="19.5" customHeight="1" x14ac:dyDescent="0.35">
      <c r="B102" s="40" t="s">
        <v>81</v>
      </c>
      <c r="C102" s="37" t="s">
        <v>209</v>
      </c>
      <c r="D102" s="37" t="s">
        <v>210</v>
      </c>
      <c r="E102" s="40" t="s">
        <v>98</v>
      </c>
      <c r="F102" s="40">
        <v>33</v>
      </c>
      <c r="G102" s="58"/>
      <c r="H102" s="1"/>
      <c r="I102" s="1"/>
      <c r="J102" s="1"/>
    </row>
    <row r="103" spans="2:10" ht="19.5" customHeight="1" x14ac:dyDescent="0.35">
      <c r="B103" s="40" t="s">
        <v>82</v>
      </c>
      <c r="C103" s="37" t="s">
        <v>211</v>
      </c>
      <c r="D103" s="37" t="s">
        <v>10</v>
      </c>
      <c r="E103" s="40" t="s">
        <v>98</v>
      </c>
      <c r="F103" s="40">
        <v>106.5</v>
      </c>
      <c r="G103" s="58" t="s">
        <v>320</v>
      </c>
      <c r="H103" s="1"/>
      <c r="I103" s="1"/>
      <c r="J103" s="1"/>
    </row>
    <row r="104" spans="2:10" ht="19.5" customHeight="1" x14ac:dyDescent="0.35">
      <c r="B104" s="40" t="s">
        <v>83</v>
      </c>
      <c r="C104" s="37" t="s">
        <v>212</v>
      </c>
      <c r="D104" s="37" t="s">
        <v>166</v>
      </c>
      <c r="E104" s="40" t="s">
        <v>98</v>
      </c>
      <c r="F104" s="40">
        <v>22</v>
      </c>
      <c r="G104" s="58"/>
      <c r="H104" s="1"/>
      <c r="I104" s="1"/>
      <c r="J104" s="1"/>
    </row>
    <row r="105" spans="2:10" ht="19.5" customHeight="1" x14ac:dyDescent="0.35">
      <c r="B105" s="40"/>
      <c r="C105" s="93" t="s">
        <v>88</v>
      </c>
      <c r="D105" s="39" t="s">
        <v>84</v>
      </c>
      <c r="E105" s="40"/>
      <c r="F105" s="7">
        <v>2</v>
      </c>
      <c r="H105" s="1"/>
      <c r="I105" s="1"/>
      <c r="J105" s="1"/>
    </row>
    <row r="106" spans="2:10" ht="19.5" customHeight="1" x14ac:dyDescent="0.35">
      <c r="B106" s="40"/>
      <c r="C106" s="94"/>
      <c r="D106" s="39" t="s">
        <v>85</v>
      </c>
      <c r="E106" s="40"/>
      <c r="F106" s="41">
        <f>SUM(F84:F105)</f>
        <v>923.5</v>
      </c>
      <c r="G106" s="55" t="s">
        <v>118</v>
      </c>
      <c r="H106" s="1"/>
      <c r="I106" s="1"/>
      <c r="J106" s="1"/>
    </row>
    <row r="107" spans="2:10" ht="19.5" customHeight="1" x14ac:dyDescent="0.35">
      <c r="B107" s="40"/>
      <c r="C107" s="95"/>
      <c r="D107" s="39" t="s">
        <v>86</v>
      </c>
      <c r="E107" s="40"/>
      <c r="F107" s="41">
        <f>AVERAGE(F106/21)</f>
        <v>43.976190476190474</v>
      </c>
      <c r="G107" s="44">
        <v>0.95</v>
      </c>
      <c r="H107" s="1"/>
      <c r="I107" s="1"/>
      <c r="J107" s="1"/>
    </row>
    <row r="108" spans="2:10" ht="60.75" customHeight="1" x14ac:dyDescent="0.35">
      <c r="B108" s="40"/>
      <c r="C108" s="37"/>
      <c r="D108" s="37"/>
      <c r="E108" s="40"/>
      <c r="F108" s="7"/>
      <c r="H108" s="1"/>
      <c r="I108" s="1"/>
      <c r="J108" s="1"/>
    </row>
    <row r="109" spans="2:10" ht="19.5" customHeight="1" x14ac:dyDescent="0.35">
      <c r="B109" s="40" t="s">
        <v>63</v>
      </c>
      <c r="C109" s="76" t="s">
        <v>255</v>
      </c>
      <c r="D109" s="37" t="s">
        <v>283</v>
      </c>
      <c r="E109" s="40" t="s">
        <v>99</v>
      </c>
      <c r="F109" s="40"/>
      <c r="G109" s="58"/>
      <c r="H109" s="1"/>
      <c r="I109" s="1"/>
      <c r="J109" s="1"/>
    </row>
    <row r="110" spans="2:10" ht="19.5" customHeight="1" x14ac:dyDescent="0.35">
      <c r="B110" s="40" t="s">
        <v>64</v>
      </c>
      <c r="C110" s="37" t="s">
        <v>213</v>
      </c>
      <c r="D110" s="37" t="s">
        <v>214</v>
      </c>
      <c r="E110" s="40" t="s">
        <v>99</v>
      </c>
      <c r="F110" s="40">
        <v>38</v>
      </c>
      <c r="G110" s="58"/>
      <c r="H110" s="1"/>
      <c r="I110" s="1"/>
      <c r="J110" s="1"/>
    </row>
    <row r="111" spans="2:10" ht="19.5" customHeight="1" x14ac:dyDescent="0.35">
      <c r="B111" s="40" t="s">
        <v>65</v>
      </c>
      <c r="C111" s="37" t="s">
        <v>3</v>
      </c>
      <c r="D111" s="37" t="s">
        <v>25</v>
      </c>
      <c r="E111" s="40" t="s">
        <v>99</v>
      </c>
      <c r="F111" s="40">
        <v>68.5</v>
      </c>
      <c r="G111" s="58" t="s">
        <v>320</v>
      </c>
      <c r="H111" s="1"/>
      <c r="I111" s="1"/>
      <c r="J111" s="1"/>
    </row>
    <row r="112" spans="2:10" ht="19.5" customHeight="1" x14ac:dyDescent="0.35">
      <c r="B112" s="40" t="s">
        <v>66</v>
      </c>
      <c r="C112" s="37" t="s">
        <v>33</v>
      </c>
      <c r="D112" s="37" t="s">
        <v>60</v>
      </c>
      <c r="E112" s="40" t="s">
        <v>99</v>
      </c>
      <c r="F112" s="40"/>
      <c r="G112" s="58"/>
      <c r="H112" s="1"/>
      <c r="I112" s="1"/>
      <c r="J112" s="1"/>
    </row>
    <row r="113" spans="2:10" ht="19.5" customHeight="1" x14ac:dyDescent="0.35">
      <c r="B113" s="40" t="s">
        <v>67</v>
      </c>
      <c r="C113" s="37" t="s">
        <v>33</v>
      </c>
      <c r="D113" s="37" t="s">
        <v>28</v>
      </c>
      <c r="E113" s="40" t="s">
        <v>99</v>
      </c>
      <c r="F113" s="40">
        <v>20</v>
      </c>
      <c r="G113" s="58"/>
      <c r="H113" s="1"/>
      <c r="I113" s="1"/>
      <c r="J113" s="1"/>
    </row>
    <row r="114" spans="2:10" ht="19.5" customHeight="1" x14ac:dyDescent="0.35">
      <c r="B114" s="40" t="s">
        <v>68</v>
      </c>
      <c r="C114" s="37" t="s">
        <v>33</v>
      </c>
      <c r="D114" s="37" t="s">
        <v>215</v>
      </c>
      <c r="E114" s="40" t="s">
        <v>99</v>
      </c>
      <c r="F114" s="40">
        <v>28</v>
      </c>
      <c r="G114" s="58"/>
      <c r="H114" s="1"/>
      <c r="I114" s="1"/>
      <c r="J114" s="1"/>
    </row>
    <row r="115" spans="2:10" ht="19.5" customHeight="1" x14ac:dyDescent="0.35">
      <c r="B115" s="40" t="s">
        <v>69</v>
      </c>
      <c r="C115" s="37" t="s">
        <v>216</v>
      </c>
      <c r="D115" s="37" t="s">
        <v>217</v>
      </c>
      <c r="E115" s="40" t="s">
        <v>99</v>
      </c>
      <c r="F115" s="40">
        <v>50</v>
      </c>
      <c r="G115" s="58" t="s">
        <v>320</v>
      </c>
      <c r="H115" s="1"/>
      <c r="I115" s="1"/>
      <c r="J115" s="1"/>
    </row>
    <row r="116" spans="2:10" ht="19.5" customHeight="1" x14ac:dyDescent="0.35">
      <c r="B116" s="40" t="s">
        <v>70</v>
      </c>
      <c r="C116" s="37" t="s">
        <v>54</v>
      </c>
      <c r="D116" s="37" t="s">
        <v>218</v>
      </c>
      <c r="E116" s="40" t="s">
        <v>99</v>
      </c>
      <c r="F116" s="40"/>
      <c r="G116" s="58"/>
      <c r="H116" s="1"/>
      <c r="I116" s="1"/>
      <c r="J116" s="1"/>
    </row>
    <row r="117" spans="2:10" ht="19.5" customHeight="1" x14ac:dyDescent="0.35">
      <c r="B117" s="40" t="s">
        <v>71</v>
      </c>
      <c r="C117" s="37" t="s">
        <v>219</v>
      </c>
      <c r="D117" s="37" t="s">
        <v>220</v>
      </c>
      <c r="E117" s="40" t="s">
        <v>99</v>
      </c>
      <c r="F117" s="40">
        <v>25</v>
      </c>
      <c r="H117" s="1"/>
      <c r="I117" s="1"/>
      <c r="J117" s="1"/>
    </row>
    <row r="118" spans="2:10" ht="19.5" customHeight="1" x14ac:dyDescent="0.35">
      <c r="B118" s="40" t="s">
        <v>72</v>
      </c>
      <c r="C118" s="37" t="s">
        <v>5</v>
      </c>
      <c r="D118" s="37" t="s">
        <v>177</v>
      </c>
      <c r="E118" s="40" t="s">
        <v>99</v>
      </c>
      <c r="F118" s="40">
        <v>31</v>
      </c>
      <c r="G118" s="58"/>
      <c r="H118" s="1"/>
      <c r="I118" s="1"/>
      <c r="J118" s="1"/>
    </row>
    <row r="119" spans="2:10" ht="19.5" customHeight="1" x14ac:dyDescent="0.35">
      <c r="B119" s="40" t="s">
        <v>73</v>
      </c>
      <c r="C119" s="37" t="s">
        <v>221</v>
      </c>
      <c r="D119" s="37" t="s">
        <v>27</v>
      </c>
      <c r="E119" s="40" t="s">
        <v>99</v>
      </c>
      <c r="F119" s="40">
        <v>136</v>
      </c>
      <c r="G119" s="58" t="s">
        <v>320</v>
      </c>
      <c r="H119" s="1"/>
      <c r="I119" s="1"/>
      <c r="J119" s="1"/>
    </row>
    <row r="120" spans="2:10" ht="19.5" customHeight="1" x14ac:dyDescent="0.35">
      <c r="B120" s="40" t="s">
        <v>74</v>
      </c>
      <c r="C120" s="37" t="s">
        <v>222</v>
      </c>
      <c r="D120" s="37" t="s">
        <v>46</v>
      </c>
      <c r="E120" s="40" t="s">
        <v>99</v>
      </c>
      <c r="F120" s="40">
        <v>76</v>
      </c>
      <c r="G120" s="58" t="s">
        <v>320</v>
      </c>
      <c r="H120" s="1"/>
      <c r="I120" s="1"/>
      <c r="J120" s="1"/>
    </row>
    <row r="121" spans="2:10" ht="19.5" customHeight="1" x14ac:dyDescent="0.35">
      <c r="B121" s="40" t="s">
        <v>75</v>
      </c>
      <c r="C121" s="37" t="s">
        <v>21</v>
      </c>
      <c r="D121" s="37" t="s">
        <v>179</v>
      </c>
      <c r="E121" s="40" t="s">
        <v>99</v>
      </c>
      <c r="F121" s="40">
        <v>6</v>
      </c>
      <c r="H121" s="1"/>
      <c r="I121" s="1"/>
      <c r="J121" s="1"/>
    </row>
    <row r="122" spans="2:10" ht="19.5" customHeight="1" x14ac:dyDescent="0.35">
      <c r="B122" s="40" t="s">
        <v>76</v>
      </c>
      <c r="C122" s="37" t="s">
        <v>223</v>
      </c>
      <c r="D122" s="37" t="s">
        <v>14</v>
      </c>
      <c r="E122" s="40" t="s">
        <v>99</v>
      </c>
      <c r="F122" s="40">
        <v>50</v>
      </c>
      <c r="G122" s="58" t="s">
        <v>320</v>
      </c>
      <c r="H122" s="1"/>
      <c r="I122" s="1"/>
      <c r="J122" s="1"/>
    </row>
    <row r="123" spans="2:10" ht="19.5" customHeight="1" x14ac:dyDescent="0.35">
      <c r="B123" s="40" t="s">
        <v>77</v>
      </c>
      <c r="C123" s="37" t="s">
        <v>224</v>
      </c>
      <c r="D123" s="37" t="s">
        <v>24</v>
      </c>
      <c r="E123" s="40" t="s">
        <v>99</v>
      </c>
      <c r="F123" s="40"/>
      <c r="H123" s="1"/>
      <c r="I123" s="1"/>
      <c r="J123" s="1"/>
    </row>
    <row r="124" spans="2:10" ht="19.5" customHeight="1" x14ac:dyDescent="0.35">
      <c r="B124" s="40" t="s">
        <v>78</v>
      </c>
      <c r="C124" s="37" t="s">
        <v>225</v>
      </c>
      <c r="D124" s="37" t="s">
        <v>226</v>
      </c>
      <c r="E124" s="40" t="s">
        <v>99</v>
      </c>
      <c r="F124" s="40">
        <v>21.5</v>
      </c>
      <c r="G124" s="58"/>
      <c r="H124" s="1"/>
      <c r="I124" s="1"/>
      <c r="J124" s="1"/>
    </row>
    <row r="125" spans="2:10" ht="19.5" customHeight="1" x14ac:dyDescent="0.35">
      <c r="B125" s="40" t="s">
        <v>79</v>
      </c>
      <c r="C125" s="37" t="s">
        <v>227</v>
      </c>
      <c r="D125" s="37" t="s">
        <v>206</v>
      </c>
      <c r="E125" s="40" t="s">
        <v>99</v>
      </c>
      <c r="F125" s="40"/>
      <c r="H125" s="1"/>
      <c r="I125" s="1"/>
      <c r="J125" s="1"/>
    </row>
    <row r="126" spans="2:10" ht="19.5" customHeight="1" x14ac:dyDescent="0.35">
      <c r="B126" s="40" t="s">
        <v>80</v>
      </c>
      <c r="C126" s="37" t="s">
        <v>228</v>
      </c>
      <c r="D126" s="37" t="s">
        <v>16</v>
      </c>
      <c r="E126" s="40" t="s">
        <v>99</v>
      </c>
      <c r="F126" s="45">
        <v>8</v>
      </c>
      <c r="G126" s="58"/>
      <c r="H126" s="1"/>
      <c r="I126" s="1"/>
      <c r="J126" s="1"/>
    </row>
    <row r="127" spans="2:10" ht="19.5" customHeight="1" x14ac:dyDescent="0.35">
      <c r="B127" s="40" t="s">
        <v>81</v>
      </c>
      <c r="C127" s="37" t="s">
        <v>229</v>
      </c>
      <c r="D127" s="37" t="s">
        <v>230</v>
      </c>
      <c r="E127" s="40" t="s">
        <v>99</v>
      </c>
      <c r="F127" s="40"/>
      <c r="G127" s="58"/>
      <c r="H127" s="1"/>
      <c r="I127" s="1"/>
      <c r="J127" s="1"/>
    </row>
    <row r="128" spans="2:10" ht="19.5" customHeight="1" x14ac:dyDescent="0.35">
      <c r="B128" s="40" t="s">
        <v>82</v>
      </c>
      <c r="C128" s="37" t="s">
        <v>231</v>
      </c>
      <c r="D128" s="37" t="s">
        <v>232</v>
      </c>
      <c r="E128" s="40" t="s">
        <v>99</v>
      </c>
      <c r="F128" s="40">
        <v>138</v>
      </c>
      <c r="G128" s="58" t="s">
        <v>320</v>
      </c>
      <c r="H128" s="1"/>
      <c r="I128" s="1"/>
      <c r="J128" s="1"/>
    </row>
    <row r="129" spans="2:10" ht="19.5" customHeight="1" x14ac:dyDescent="0.35">
      <c r="B129" s="40" t="s">
        <v>83</v>
      </c>
      <c r="C129" s="37" t="s">
        <v>11</v>
      </c>
      <c r="D129" s="37" t="s">
        <v>119</v>
      </c>
      <c r="E129" s="40" t="s">
        <v>99</v>
      </c>
      <c r="F129" s="40">
        <v>25</v>
      </c>
      <c r="G129" s="58"/>
      <c r="H129" s="1"/>
      <c r="I129" s="1"/>
      <c r="J129" s="1"/>
    </row>
    <row r="130" spans="2:10" ht="19.5" customHeight="1" x14ac:dyDescent="0.35">
      <c r="B130" s="40" t="s">
        <v>183</v>
      </c>
      <c r="C130" s="37" t="s">
        <v>233</v>
      </c>
      <c r="D130" s="37" t="s">
        <v>199</v>
      </c>
      <c r="E130" s="40" t="s">
        <v>99</v>
      </c>
      <c r="F130" s="40">
        <v>71.5</v>
      </c>
      <c r="G130" s="58" t="s">
        <v>320</v>
      </c>
      <c r="H130" s="1"/>
      <c r="I130" s="1"/>
      <c r="J130" s="1"/>
    </row>
    <row r="131" spans="2:10" ht="19.5" customHeight="1" x14ac:dyDescent="0.35">
      <c r="B131" s="40" t="s">
        <v>184</v>
      </c>
      <c r="C131" s="37" t="s">
        <v>57</v>
      </c>
      <c r="D131" s="37" t="s">
        <v>234</v>
      </c>
      <c r="E131" s="40" t="s">
        <v>99</v>
      </c>
      <c r="F131" s="40">
        <v>11.5</v>
      </c>
      <c r="G131" s="58"/>
      <c r="H131" s="1"/>
      <c r="I131" s="1"/>
      <c r="J131" s="1"/>
    </row>
    <row r="132" spans="2:10" ht="19.5" customHeight="1" x14ac:dyDescent="0.35">
      <c r="B132" s="40" t="s">
        <v>191</v>
      </c>
      <c r="C132" s="37" t="s">
        <v>235</v>
      </c>
      <c r="D132" s="37" t="s">
        <v>218</v>
      </c>
      <c r="E132" s="40" t="s">
        <v>99</v>
      </c>
      <c r="F132" s="40">
        <v>30</v>
      </c>
      <c r="G132" s="58"/>
      <c r="H132" s="1"/>
      <c r="I132" s="1"/>
      <c r="J132" s="1"/>
    </row>
    <row r="133" spans="2:10" ht="19.5" customHeight="1" x14ac:dyDescent="0.35">
      <c r="B133" s="40" t="s">
        <v>192</v>
      </c>
      <c r="C133" s="37" t="s">
        <v>41</v>
      </c>
      <c r="D133" s="37" t="s">
        <v>34</v>
      </c>
      <c r="E133" s="40" t="s">
        <v>99</v>
      </c>
      <c r="F133" s="40">
        <v>22</v>
      </c>
      <c r="G133" s="58"/>
      <c r="H133" s="1"/>
      <c r="I133" s="1"/>
      <c r="J133" s="1"/>
    </row>
    <row r="134" spans="2:10" ht="19.5" customHeight="1" x14ac:dyDescent="0.35">
      <c r="B134" s="40" t="s">
        <v>290</v>
      </c>
      <c r="C134" s="77" t="s">
        <v>288</v>
      </c>
      <c r="D134" s="37" t="s">
        <v>289</v>
      </c>
      <c r="E134" s="40" t="s">
        <v>99</v>
      </c>
      <c r="F134" s="40"/>
      <c r="G134" s="58"/>
      <c r="H134" s="1"/>
      <c r="I134" s="1"/>
      <c r="J134" s="1"/>
    </row>
    <row r="135" spans="2:10" ht="19.5" customHeight="1" x14ac:dyDescent="0.35">
      <c r="B135" s="40"/>
      <c r="C135" s="93" t="s">
        <v>90</v>
      </c>
      <c r="D135" s="39" t="s">
        <v>84</v>
      </c>
      <c r="E135" s="40"/>
      <c r="F135" s="7">
        <v>4.5</v>
      </c>
      <c r="H135" s="1"/>
      <c r="I135" s="1"/>
      <c r="J135" s="1"/>
    </row>
    <row r="136" spans="2:10" ht="19.5" customHeight="1" x14ac:dyDescent="0.35">
      <c r="B136" s="40"/>
      <c r="C136" s="94"/>
      <c r="D136" s="39" t="s">
        <v>85</v>
      </c>
      <c r="E136" s="40"/>
      <c r="F136" s="41">
        <f>SUM(F109:F135)</f>
        <v>860.5</v>
      </c>
      <c r="G136" s="55" t="s">
        <v>118</v>
      </c>
      <c r="H136" s="1"/>
      <c r="I136" s="1"/>
      <c r="J136" s="1"/>
    </row>
    <row r="137" spans="2:10" ht="19.5" customHeight="1" x14ac:dyDescent="0.35">
      <c r="B137" s="40"/>
      <c r="C137" s="95"/>
      <c r="D137" s="39" t="s">
        <v>86</v>
      </c>
      <c r="E137" s="40"/>
      <c r="F137" s="41">
        <f>AVERAGE(F136/26)</f>
        <v>33.096153846153847</v>
      </c>
      <c r="G137" s="44">
        <v>0.73</v>
      </c>
      <c r="H137" s="1"/>
      <c r="I137" s="1"/>
      <c r="J137" s="1"/>
    </row>
    <row r="138" spans="2:10" ht="61.5" customHeight="1" x14ac:dyDescent="0.35">
      <c r="B138" s="40"/>
      <c r="C138" s="37"/>
      <c r="D138" s="37"/>
      <c r="E138" s="40"/>
      <c r="F138" s="7"/>
      <c r="H138" s="1"/>
      <c r="I138" s="1"/>
      <c r="J138" s="1"/>
    </row>
    <row r="139" spans="2:10" ht="18.75" customHeight="1" x14ac:dyDescent="0.35">
      <c r="B139" s="45" t="s">
        <v>63</v>
      </c>
      <c r="C139" s="37" t="s">
        <v>3</v>
      </c>
      <c r="D139" s="37" t="s">
        <v>119</v>
      </c>
      <c r="E139" s="40" t="s">
        <v>100</v>
      </c>
      <c r="F139" s="40">
        <v>19.5</v>
      </c>
    </row>
    <row r="140" spans="2:10" ht="18.75" customHeight="1" x14ac:dyDescent="0.35">
      <c r="B140" s="45" t="s">
        <v>64</v>
      </c>
      <c r="C140" s="37" t="s">
        <v>185</v>
      </c>
      <c r="D140" s="37" t="s">
        <v>114</v>
      </c>
      <c r="E140" s="40" t="s">
        <v>100</v>
      </c>
      <c r="F140" s="40">
        <v>1</v>
      </c>
    </row>
    <row r="141" spans="2:10" ht="18.75" customHeight="1" x14ac:dyDescent="0.35">
      <c r="B141" s="45" t="s">
        <v>65</v>
      </c>
      <c r="C141" s="37" t="s">
        <v>164</v>
      </c>
      <c r="D141" s="37" t="s">
        <v>165</v>
      </c>
      <c r="E141" s="40" t="s">
        <v>100</v>
      </c>
      <c r="F141" s="40">
        <v>135</v>
      </c>
      <c r="G141" s="58" t="s">
        <v>320</v>
      </c>
    </row>
    <row r="142" spans="2:10" ht="18.75" customHeight="1" x14ac:dyDescent="0.35">
      <c r="B142" s="45" t="s">
        <v>66</v>
      </c>
      <c r="C142" s="37" t="s">
        <v>164</v>
      </c>
      <c r="D142" s="37" t="s">
        <v>166</v>
      </c>
      <c r="E142" s="40" t="s">
        <v>100</v>
      </c>
      <c r="F142" s="40">
        <v>33</v>
      </c>
      <c r="G142" s="58"/>
    </row>
    <row r="143" spans="2:10" ht="18.75" customHeight="1" x14ac:dyDescent="0.35">
      <c r="B143" s="45" t="s">
        <v>67</v>
      </c>
      <c r="C143" s="37" t="s">
        <v>54</v>
      </c>
      <c r="D143" s="37" t="s">
        <v>293</v>
      </c>
      <c r="E143" s="40" t="s">
        <v>100</v>
      </c>
      <c r="F143" s="40">
        <v>5.5</v>
      </c>
      <c r="G143" s="58"/>
    </row>
    <row r="144" spans="2:10" ht="18.75" customHeight="1" x14ac:dyDescent="0.35">
      <c r="B144" s="45" t="s">
        <v>68</v>
      </c>
      <c r="C144" s="37" t="s">
        <v>50</v>
      </c>
      <c r="D144" s="37" t="s">
        <v>17</v>
      </c>
      <c r="E144" s="40" t="s">
        <v>100</v>
      </c>
      <c r="F144" s="40">
        <v>31</v>
      </c>
      <c r="G144" s="58"/>
    </row>
    <row r="145" spans="2:7" ht="18.75" customHeight="1" x14ac:dyDescent="0.35">
      <c r="B145" s="45" t="s">
        <v>69</v>
      </c>
      <c r="C145" s="37" t="s">
        <v>121</v>
      </c>
      <c r="D145" s="37" t="s">
        <v>167</v>
      </c>
      <c r="E145" s="40" t="s">
        <v>100</v>
      </c>
      <c r="F145" s="40">
        <v>59</v>
      </c>
      <c r="G145" s="58" t="s">
        <v>320</v>
      </c>
    </row>
    <row r="146" spans="2:7" ht="18.75" customHeight="1" x14ac:dyDescent="0.35">
      <c r="B146" s="45" t="s">
        <v>70</v>
      </c>
      <c r="C146" s="37" t="s">
        <v>292</v>
      </c>
      <c r="D146" s="37" t="s">
        <v>125</v>
      </c>
      <c r="E146" s="40" t="s">
        <v>100</v>
      </c>
      <c r="F146" s="40">
        <v>1</v>
      </c>
      <c r="G146" s="58"/>
    </row>
    <row r="147" spans="2:7" ht="18.75" customHeight="1" x14ac:dyDescent="0.35">
      <c r="B147" s="45" t="s">
        <v>71</v>
      </c>
      <c r="C147" s="37" t="s">
        <v>168</v>
      </c>
      <c r="D147" s="37" t="s">
        <v>169</v>
      </c>
      <c r="E147" s="40" t="s">
        <v>100</v>
      </c>
      <c r="F147" s="40">
        <v>37</v>
      </c>
    </row>
    <row r="148" spans="2:7" ht="18.75" customHeight="1" x14ac:dyDescent="0.35">
      <c r="B148" s="45" t="s">
        <v>72</v>
      </c>
      <c r="C148" s="37" t="s">
        <v>116</v>
      </c>
      <c r="D148" s="37" t="s">
        <v>47</v>
      </c>
      <c r="E148" s="40" t="s">
        <v>100</v>
      </c>
      <c r="F148" s="40">
        <v>30</v>
      </c>
    </row>
    <row r="149" spans="2:7" ht="18.75" customHeight="1" x14ac:dyDescent="0.35">
      <c r="B149" s="45" t="s">
        <v>73</v>
      </c>
      <c r="C149" s="37" t="s">
        <v>170</v>
      </c>
      <c r="D149" s="37" t="s">
        <v>17</v>
      </c>
      <c r="E149" s="40" t="s">
        <v>100</v>
      </c>
      <c r="F149" s="40">
        <v>17</v>
      </c>
    </row>
    <row r="150" spans="2:7" ht="18.75" customHeight="1" x14ac:dyDescent="0.35">
      <c r="B150" s="45" t="s">
        <v>74</v>
      </c>
      <c r="C150" s="37" t="s">
        <v>186</v>
      </c>
      <c r="D150" s="37" t="s">
        <v>187</v>
      </c>
      <c r="E150" s="40" t="s">
        <v>100</v>
      </c>
      <c r="F150" s="40">
        <v>1</v>
      </c>
    </row>
    <row r="151" spans="2:7" ht="18.75" customHeight="1" x14ac:dyDescent="0.35">
      <c r="B151" s="45" t="s">
        <v>75</v>
      </c>
      <c r="C151" s="37" t="s">
        <v>36</v>
      </c>
      <c r="D151" s="37" t="s">
        <v>171</v>
      </c>
      <c r="E151" s="40" t="s">
        <v>100</v>
      </c>
      <c r="F151" s="40">
        <v>28.5</v>
      </c>
      <c r="G151" s="58"/>
    </row>
    <row r="152" spans="2:7" ht="18.75" customHeight="1" x14ac:dyDescent="0.35">
      <c r="B152" s="45" t="s">
        <v>76</v>
      </c>
      <c r="C152" s="37" t="s">
        <v>172</v>
      </c>
      <c r="D152" s="37" t="s">
        <v>117</v>
      </c>
      <c r="E152" s="40" t="s">
        <v>100</v>
      </c>
      <c r="F152" s="40">
        <v>36.5</v>
      </c>
      <c r="G152" s="58"/>
    </row>
    <row r="153" spans="2:7" ht="18.75" customHeight="1" x14ac:dyDescent="0.35">
      <c r="B153" s="45" t="s">
        <v>77</v>
      </c>
      <c r="C153" s="37" t="s">
        <v>173</v>
      </c>
      <c r="D153" s="37" t="s">
        <v>35</v>
      </c>
      <c r="E153" s="40" t="s">
        <v>100</v>
      </c>
      <c r="F153" s="40">
        <v>5</v>
      </c>
    </row>
    <row r="154" spans="2:7" ht="18.75" customHeight="1" x14ac:dyDescent="0.35">
      <c r="B154" s="45" t="s">
        <v>78</v>
      </c>
      <c r="C154" s="37" t="s">
        <v>124</v>
      </c>
      <c r="D154" s="37" t="s">
        <v>174</v>
      </c>
      <c r="E154" s="40" t="s">
        <v>100</v>
      </c>
      <c r="F154" s="40">
        <v>1</v>
      </c>
    </row>
    <row r="155" spans="2:7" ht="18.75" customHeight="1" x14ac:dyDescent="0.35">
      <c r="B155" s="45" t="s">
        <v>79</v>
      </c>
      <c r="C155" s="37" t="s">
        <v>175</v>
      </c>
      <c r="D155" s="37" t="s">
        <v>56</v>
      </c>
      <c r="E155" s="40" t="s">
        <v>100</v>
      </c>
      <c r="F155" s="40">
        <v>138</v>
      </c>
      <c r="G155" s="58" t="s">
        <v>320</v>
      </c>
    </row>
    <row r="156" spans="2:7" ht="18.75" customHeight="1" x14ac:dyDescent="0.35">
      <c r="B156" s="45" t="s">
        <v>80</v>
      </c>
      <c r="C156" s="37" t="s">
        <v>176</v>
      </c>
      <c r="D156" s="37" t="s">
        <v>177</v>
      </c>
      <c r="E156" s="40" t="s">
        <v>100</v>
      </c>
      <c r="F156" s="40">
        <v>77</v>
      </c>
      <c r="G156" s="58" t="s">
        <v>320</v>
      </c>
    </row>
    <row r="157" spans="2:7" ht="18.75" customHeight="1" x14ac:dyDescent="0.35">
      <c r="B157" s="45" t="s">
        <v>81</v>
      </c>
      <c r="C157" s="37" t="s">
        <v>284</v>
      </c>
      <c r="D157" s="37" t="s">
        <v>285</v>
      </c>
      <c r="E157" s="40" t="s">
        <v>100</v>
      </c>
      <c r="F157" s="40">
        <v>2</v>
      </c>
      <c r="G157" s="58"/>
    </row>
    <row r="158" spans="2:7" ht="18.75" customHeight="1" x14ac:dyDescent="0.35">
      <c r="B158" s="45" t="s">
        <v>82</v>
      </c>
      <c r="C158" s="37" t="s">
        <v>178</v>
      </c>
      <c r="D158" s="37" t="s">
        <v>179</v>
      </c>
      <c r="E158" s="40" t="s">
        <v>100</v>
      </c>
      <c r="F158" s="40">
        <v>21</v>
      </c>
    </row>
    <row r="159" spans="2:7" ht="18.75" customHeight="1" x14ac:dyDescent="0.35">
      <c r="B159" s="45" t="s">
        <v>83</v>
      </c>
      <c r="C159" s="37" t="s">
        <v>41</v>
      </c>
      <c r="D159" s="37" t="s">
        <v>32</v>
      </c>
      <c r="E159" s="40" t="s">
        <v>100</v>
      </c>
      <c r="F159" s="40">
        <v>76</v>
      </c>
      <c r="G159" s="58" t="s">
        <v>320</v>
      </c>
    </row>
    <row r="160" spans="2:7" ht="18.75" customHeight="1" x14ac:dyDescent="0.35">
      <c r="B160" s="40"/>
      <c r="C160" s="93" t="s">
        <v>91</v>
      </c>
      <c r="D160" s="39" t="s">
        <v>84</v>
      </c>
      <c r="E160" s="40"/>
      <c r="F160" s="7">
        <v>7.5</v>
      </c>
    </row>
    <row r="161" spans="2:9" ht="18.75" customHeight="1" x14ac:dyDescent="0.35">
      <c r="B161" s="40"/>
      <c r="C161" s="94"/>
      <c r="D161" s="39" t="s">
        <v>85</v>
      </c>
      <c r="E161" s="40"/>
      <c r="F161" s="41">
        <f>SUM(F139:F160)</f>
        <v>762.5</v>
      </c>
      <c r="G161" s="55" t="s">
        <v>118</v>
      </c>
    </row>
    <row r="162" spans="2:9" ht="18.75" customHeight="1" x14ac:dyDescent="0.35">
      <c r="B162" s="40"/>
      <c r="C162" s="95"/>
      <c r="D162" s="39" t="s">
        <v>86</v>
      </c>
      <c r="E162" s="40"/>
      <c r="F162" s="41">
        <f>AVERAGE(F161/19)</f>
        <v>40.131578947368418</v>
      </c>
      <c r="G162" s="88">
        <v>1</v>
      </c>
    </row>
    <row r="163" spans="2:9" ht="59.25" customHeight="1" x14ac:dyDescent="0.3">
      <c r="B163" s="57"/>
      <c r="C163" s="9"/>
      <c r="D163" s="9"/>
      <c r="E163" s="9"/>
      <c r="F163" s="9"/>
      <c r="G163" s="58"/>
    </row>
    <row r="164" spans="2:9" ht="18" x14ac:dyDescent="0.3">
      <c r="B164" s="45" t="s">
        <v>63</v>
      </c>
      <c r="C164" s="46" t="s">
        <v>129</v>
      </c>
      <c r="D164" s="46" t="s">
        <v>37</v>
      </c>
      <c r="E164" s="45" t="s">
        <v>101</v>
      </c>
      <c r="F164" s="45">
        <v>10</v>
      </c>
      <c r="G164" s="58"/>
    </row>
    <row r="165" spans="2:9" ht="18" x14ac:dyDescent="0.3">
      <c r="B165" s="45" t="s">
        <v>64</v>
      </c>
      <c r="C165" s="46" t="s">
        <v>131</v>
      </c>
      <c r="D165" s="46" t="s">
        <v>55</v>
      </c>
      <c r="E165" s="45" t="s">
        <v>101</v>
      </c>
      <c r="F165" s="45">
        <v>11.5</v>
      </c>
      <c r="G165" s="58"/>
    </row>
    <row r="166" spans="2:9" ht="18" x14ac:dyDescent="0.3">
      <c r="B166" s="45" t="s">
        <v>65</v>
      </c>
      <c r="C166" s="46" t="s">
        <v>131</v>
      </c>
      <c r="D166" s="46" t="s">
        <v>34</v>
      </c>
      <c r="E166" s="45" t="s">
        <v>101</v>
      </c>
      <c r="F166" s="45">
        <v>16.5</v>
      </c>
      <c r="G166" s="58"/>
      <c r="I166" s="2" t="s">
        <v>162</v>
      </c>
    </row>
    <row r="167" spans="2:9" ht="18" x14ac:dyDescent="0.3">
      <c r="B167" s="45" t="s">
        <v>66</v>
      </c>
      <c r="C167" s="46" t="s">
        <v>33</v>
      </c>
      <c r="D167" s="46" t="s">
        <v>152</v>
      </c>
      <c r="E167" s="45" t="s">
        <v>101</v>
      </c>
      <c r="F167" s="45">
        <v>28</v>
      </c>
      <c r="G167" s="58"/>
    </row>
    <row r="168" spans="2:9" ht="18" x14ac:dyDescent="0.3">
      <c r="B168" s="45" t="s">
        <v>67</v>
      </c>
      <c r="C168" s="46" t="s">
        <v>153</v>
      </c>
      <c r="D168" s="46" t="s">
        <v>56</v>
      </c>
      <c r="E168" s="45" t="s">
        <v>101</v>
      </c>
      <c r="F168" s="45">
        <v>33</v>
      </c>
      <c r="G168" s="58"/>
    </row>
    <row r="169" spans="2:9" ht="18" x14ac:dyDescent="0.3">
      <c r="B169" s="45" t="s">
        <v>68</v>
      </c>
      <c r="C169" s="46" t="s">
        <v>154</v>
      </c>
      <c r="D169" s="46" t="s">
        <v>155</v>
      </c>
      <c r="E169" s="45" t="s">
        <v>101</v>
      </c>
      <c r="F169" s="45">
        <v>6.5</v>
      </c>
      <c r="G169" s="58"/>
    </row>
    <row r="170" spans="2:9" ht="18" x14ac:dyDescent="0.3">
      <c r="B170" s="45" t="s">
        <v>69</v>
      </c>
      <c r="C170" s="46" t="s">
        <v>50</v>
      </c>
      <c r="D170" s="46" t="s">
        <v>156</v>
      </c>
      <c r="E170" s="45" t="s">
        <v>101</v>
      </c>
      <c r="F170" s="45">
        <v>31</v>
      </c>
      <c r="G170" s="58"/>
    </row>
    <row r="171" spans="2:9" ht="18" x14ac:dyDescent="0.3">
      <c r="B171" s="45" t="s">
        <v>70</v>
      </c>
      <c r="C171" s="46" t="s">
        <v>294</v>
      </c>
      <c r="D171" s="46" t="s">
        <v>295</v>
      </c>
      <c r="E171" s="45" t="s">
        <v>101</v>
      </c>
      <c r="F171" s="45">
        <v>16.5</v>
      </c>
      <c r="G171" s="58"/>
    </row>
    <row r="172" spans="2:9" ht="18" x14ac:dyDescent="0.3">
      <c r="B172" s="45" t="s">
        <v>71</v>
      </c>
      <c r="C172" s="46" t="s">
        <v>157</v>
      </c>
      <c r="D172" s="46" t="s">
        <v>35</v>
      </c>
      <c r="E172" s="45" t="s">
        <v>101</v>
      </c>
      <c r="F172" s="45">
        <v>30</v>
      </c>
      <c r="G172" s="58"/>
    </row>
    <row r="173" spans="2:9" ht="18" x14ac:dyDescent="0.3">
      <c r="B173" s="45" t="s">
        <v>72</v>
      </c>
      <c r="C173" s="46" t="s">
        <v>116</v>
      </c>
      <c r="D173" s="46" t="s">
        <v>0</v>
      </c>
      <c r="E173" s="45" t="s">
        <v>101</v>
      </c>
      <c r="F173" s="45">
        <v>3.5</v>
      </c>
      <c r="G173" s="58"/>
    </row>
    <row r="174" spans="2:9" ht="18" x14ac:dyDescent="0.3">
      <c r="B174" s="45" t="s">
        <v>73</v>
      </c>
      <c r="C174" s="46" t="s">
        <v>23</v>
      </c>
      <c r="D174" s="46" t="s">
        <v>1</v>
      </c>
      <c r="E174" s="45" t="s">
        <v>101</v>
      </c>
      <c r="F174" s="45">
        <v>5.5</v>
      </c>
      <c r="G174" s="58"/>
    </row>
    <row r="175" spans="2:9" ht="18" x14ac:dyDescent="0.3">
      <c r="B175" s="45" t="s">
        <v>74</v>
      </c>
      <c r="C175" s="46" t="s">
        <v>256</v>
      </c>
      <c r="D175" s="46" t="s">
        <v>257</v>
      </c>
      <c r="E175" s="45" t="s">
        <v>101</v>
      </c>
      <c r="F175" s="45">
        <v>36</v>
      </c>
      <c r="G175" s="58"/>
    </row>
    <row r="176" spans="2:9" ht="18" x14ac:dyDescent="0.3">
      <c r="B176" s="45" t="s">
        <v>75</v>
      </c>
      <c r="C176" s="46" t="s">
        <v>158</v>
      </c>
      <c r="D176" s="46" t="s">
        <v>159</v>
      </c>
      <c r="E176" s="45" t="s">
        <v>101</v>
      </c>
      <c r="F176" s="45">
        <v>318</v>
      </c>
      <c r="G176" s="58" t="s">
        <v>68</v>
      </c>
    </row>
    <row r="177" spans="2:7" ht="18" x14ac:dyDescent="0.3">
      <c r="B177" s="45" t="s">
        <v>76</v>
      </c>
      <c r="C177" s="46" t="s">
        <v>188</v>
      </c>
      <c r="D177" s="46" t="s">
        <v>115</v>
      </c>
      <c r="E177" s="45" t="s">
        <v>101</v>
      </c>
      <c r="F177" s="45">
        <v>36</v>
      </c>
      <c r="G177" s="58"/>
    </row>
    <row r="178" spans="2:7" ht="18" x14ac:dyDescent="0.3">
      <c r="B178" s="45" t="s">
        <v>77</v>
      </c>
      <c r="C178" s="46" t="s">
        <v>57</v>
      </c>
      <c r="D178" s="46" t="s">
        <v>35</v>
      </c>
      <c r="E178" s="45" t="s">
        <v>101</v>
      </c>
      <c r="F178" s="45">
        <v>13</v>
      </c>
      <c r="G178" s="58"/>
    </row>
    <row r="179" spans="2:7" ht="19.5" customHeight="1" x14ac:dyDescent="0.3">
      <c r="B179" s="45" t="s">
        <v>78</v>
      </c>
      <c r="C179" s="46" t="s">
        <v>160</v>
      </c>
      <c r="D179" s="46" t="s">
        <v>128</v>
      </c>
      <c r="E179" s="45" t="s">
        <v>101</v>
      </c>
      <c r="F179" s="45">
        <v>20.5</v>
      </c>
      <c r="G179" s="58"/>
    </row>
    <row r="180" spans="2:7" ht="19.5" customHeight="1" x14ac:dyDescent="0.35">
      <c r="B180" s="45"/>
      <c r="C180" s="93" t="s">
        <v>92</v>
      </c>
      <c r="D180" s="39" t="s">
        <v>84</v>
      </c>
      <c r="E180" s="9"/>
      <c r="F180" s="48"/>
      <c r="G180" s="58"/>
    </row>
    <row r="181" spans="2:7" ht="19.5" customHeight="1" x14ac:dyDescent="0.35">
      <c r="B181" s="45"/>
      <c r="C181" s="94"/>
      <c r="D181" s="39" t="s">
        <v>85</v>
      </c>
      <c r="E181" s="9"/>
      <c r="F181" s="48">
        <f>SUM(F164:F180)</f>
        <v>615.5</v>
      </c>
      <c r="G181" s="55" t="s">
        <v>118</v>
      </c>
    </row>
    <row r="182" spans="2:7" ht="19.5" customHeight="1" x14ac:dyDescent="0.35">
      <c r="B182" s="45"/>
      <c r="C182" s="95"/>
      <c r="D182" s="39" t="s">
        <v>86</v>
      </c>
      <c r="E182" s="9"/>
      <c r="F182" s="48">
        <f>AVERAGE(F181/17)</f>
        <v>36.205882352941174</v>
      </c>
      <c r="G182" s="88">
        <v>1</v>
      </c>
    </row>
    <row r="183" spans="2:7" ht="36.6" customHeight="1" x14ac:dyDescent="0.3">
      <c r="B183" s="45"/>
      <c r="E183" s="9"/>
      <c r="F183" s="48"/>
      <c r="G183" s="56"/>
    </row>
    <row r="184" spans="2:7" ht="19.5" customHeight="1" x14ac:dyDescent="0.3">
      <c r="B184" s="45" t="s">
        <v>63</v>
      </c>
      <c r="C184" s="46" t="s">
        <v>180</v>
      </c>
      <c r="D184" s="46" t="s">
        <v>14</v>
      </c>
      <c r="E184" s="45" t="s">
        <v>102</v>
      </c>
      <c r="F184" s="45">
        <v>2.5</v>
      </c>
      <c r="G184" s="58"/>
    </row>
    <row r="185" spans="2:7" ht="19.5" customHeight="1" x14ac:dyDescent="0.3">
      <c r="B185" s="45" t="s">
        <v>64</v>
      </c>
      <c r="C185" s="46" t="s">
        <v>181</v>
      </c>
      <c r="D185" s="46" t="s">
        <v>182</v>
      </c>
      <c r="E185" s="45" t="s">
        <v>102</v>
      </c>
      <c r="F185" s="45">
        <v>1.5</v>
      </c>
      <c r="G185" s="58"/>
    </row>
    <row r="186" spans="2:7" ht="19.5" customHeight="1" x14ac:dyDescent="0.3">
      <c r="B186" s="45" t="s">
        <v>65</v>
      </c>
      <c r="C186" s="46" t="s">
        <v>129</v>
      </c>
      <c r="D186" s="46" t="s">
        <v>130</v>
      </c>
      <c r="E186" s="45" t="s">
        <v>102</v>
      </c>
      <c r="F186" s="45">
        <v>9</v>
      </c>
      <c r="G186" s="58"/>
    </row>
    <row r="187" spans="2:7" ht="19.5" customHeight="1" x14ac:dyDescent="0.3">
      <c r="B187" s="45" t="s">
        <v>66</v>
      </c>
      <c r="C187" s="46" t="s">
        <v>3</v>
      </c>
      <c r="D187" s="46" t="s">
        <v>13</v>
      </c>
      <c r="E187" s="45" t="s">
        <v>102</v>
      </c>
      <c r="F187" s="45">
        <v>3</v>
      </c>
      <c r="G187" s="58"/>
    </row>
    <row r="188" spans="2:7" ht="19.5" customHeight="1" x14ac:dyDescent="0.3">
      <c r="B188" s="45" t="s">
        <v>67</v>
      </c>
      <c r="C188" s="46" t="s">
        <v>3</v>
      </c>
      <c r="D188" s="46" t="s">
        <v>9</v>
      </c>
      <c r="E188" s="45" t="s">
        <v>102</v>
      </c>
      <c r="F188" s="45">
        <v>50</v>
      </c>
      <c r="G188" s="58" t="s">
        <v>320</v>
      </c>
    </row>
    <row r="189" spans="2:7" ht="19.5" customHeight="1" x14ac:dyDescent="0.3">
      <c r="B189" s="45" t="s">
        <v>68</v>
      </c>
      <c r="C189" s="46" t="s">
        <v>132</v>
      </c>
      <c r="D189" s="46" t="s">
        <v>13</v>
      </c>
      <c r="E189" s="45" t="s">
        <v>102</v>
      </c>
      <c r="F189" s="45">
        <v>75</v>
      </c>
      <c r="G189" s="58" t="s">
        <v>320</v>
      </c>
    </row>
    <row r="190" spans="2:7" ht="19.5" customHeight="1" x14ac:dyDescent="0.3">
      <c r="B190" s="45" t="s">
        <v>69</v>
      </c>
      <c r="C190" s="46" t="s">
        <v>15</v>
      </c>
      <c r="D190" s="46" t="s">
        <v>52</v>
      </c>
      <c r="E190" s="45" t="s">
        <v>102</v>
      </c>
      <c r="F190" s="45">
        <v>14</v>
      </c>
      <c r="G190" s="58"/>
    </row>
    <row r="191" spans="2:7" ht="19.5" customHeight="1" x14ac:dyDescent="0.3">
      <c r="B191" s="45" t="s">
        <v>70</v>
      </c>
      <c r="C191" s="46" t="s">
        <v>54</v>
      </c>
      <c r="D191" s="46" t="s">
        <v>34</v>
      </c>
      <c r="E191" s="45" t="s">
        <v>102</v>
      </c>
      <c r="F191" s="45">
        <v>10</v>
      </c>
      <c r="G191" s="58"/>
    </row>
    <row r="192" spans="2:7" ht="19.5" customHeight="1" x14ac:dyDescent="0.3">
      <c r="B192" s="45" t="s">
        <v>71</v>
      </c>
      <c r="C192" s="46" t="s">
        <v>133</v>
      </c>
      <c r="D192" s="46" t="s">
        <v>134</v>
      </c>
      <c r="E192" s="45" t="s">
        <v>102</v>
      </c>
      <c r="F192" s="45">
        <v>50</v>
      </c>
      <c r="G192" s="58" t="s">
        <v>320</v>
      </c>
    </row>
    <row r="193" spans="2:7" ht="19.5" customHeight="1" x14ac:dyDescent="0.3">
      <c r="B193" s="45" t="s">
        <v>72</v>
      </c>
      <c r="C193" s="46" t="s">
        <v>135</v>
      </c>
      <c r="D193" s="46" t="s">
        <v>136</v>
      </c>
      <c r="E193" s="45" t="s">
        <v>102</v>
      </c>
      <c r="F193" s="45">
        <v>22</v>
      </c>
      <c r="G193" s="58"/>
    </row>
    <row r="194" spans="2:7" ht="19.5" customHeight="1" x14ac:dyDescent="0.3">
      <c r="B194" s="45" t="s">
        <v>73</v>
      </c>
      <c r="C194" s="46" t="s">
        <v>4</v>
      </c>
      <c r="D194" s="46" t="s">
        <v>137</v>
      </c>
      <c r="E194" s="45" t="s">
        <v>102</v>
      </c>
      <c r="F194" s="45">
        <v>50</v>
      </c>
      <c r="G194" s="58" t="s">
        <v>320</v>
      </c>
    </row>
    <row r="195" spans="2:7" ht="19.5" customHeight="1" x14ac:dyDescent="0.3">
      <c r="B195" s="45" t="s">
        <v>74</v>
      </c>
      <c r="C195" s="46" t="s">
        <v>50</v>
      </c>
      <c r="D195" s="46" t="s">
        <v>49</v>
      </c>
      <c r="E195" s="45" t="s">
        <v>102</v>
      </c>
      <c r="F195" s="45">
        <v>102</v>
      </c>
      <c r="G195" s="58" t="s">
        <v>320</v>
      </c>
    </row>
    <row r="196" spans="2:7" ht="19.5" customHeight="1" x14ac:dyDescent="0.3">
      <c r="B196" s="45" t="s">
        <v>75</v>
      </c>
      <c r="C196" s="46" t="s">
        <v>50</v>
      </c>
      <c r="D196" s="46" t="s">
        <v>1</v>
      </c>
      <c r="E196" s="45" t="s">
        <v>102</v>
      </c>
      <c r="F196" s="45">
        <v>20</v>
      </c>
    </row>
    <row r="197" spans="2:7" ht="19.5" customHeight="1" x14ac:dyDescent="0.3">
      <c r="B197" s="45" t="s">
        <v>76</v>
      </c>
      <c r="C197" s="46" t="s">
        <v>18</v>
      </c>
      <c r="D197" s="46" t="s">
        <v>40</v>
      </c>
      <c r="E197" s="45" t="s">
        <v>102</v>
      </c>
      <c r="F197" s="45">
        <v>100</v>
      </c>
      <c r="G197" s="58" t="s">
        <v>320</v>
      </c>
    </row>
    <row r="198" spans="2:7" ht="19.5" customHeight="1" x14ac:dyDescent="0.3">
      <c r="B198" s="45" t="s">
        <v>77</v>
      </c>
      <c r="C198" s="46" t="s">
        <v>21</v>
      </c>
      <c r="D198" s="46" t="s">
        <v>138</v>
      </c>
      <c r="E198" s="45" t="s">
        <v>102</v>
      </c>
      <c r="F198" s="45">
        <v>30</v>
      </c>
      <c r="G198" s="58"/>
    </row>
    <row r="199" spans="2:7" ht="19.5" customHeight="1" x14ac:dyDescent="0.3">
      <c r="B199" s="45" t="s">
        <v>78</v>
      </c>
      <c r="C199" s="46" t="s">
        <v>189</v>
      </c>
      <c r="D199" s="46" t="s">
        <v>190</v>
      </c>
      <c r="E199" s="45" t="s">
        <v>102</v>
      </c>
      <c r="F199" s="45">
        <v>65</v>
      </c>
      <c r="G199" s="58" t="s">
        <v>320</v>
      </c>
    </row>
    <row r="200" spans="2:7" ht="19.5" customHeight="1" x14ac:dyDescent="0.3">
      <c r="B200" s="45" t="s">
        <v>79</v>
      </c>
      <c r="C200" s="46" t="s">
        <v>321</v>
      </c>
      <c r="D200" s="46" t="s">
        <v>140</v>
      </c>
      <c r="E200" s="45" t="s">
        <v>102</v>
      </c>
      <c r="F200" s="45">
        <v>26</v>
      </c>
      <c r="G200" s="58"/>
    </row>
    <row r="201" spans="2:7" ht="19.5" customHeight="1" x14ac:dyDescent="0.3">
      <c r="B201" s="45" t="s">
        <v>80</v>
      </c>
      <c r="C201" s="46" t="s">
        <v>141</v>
      </c>
      <c r="D201" s="46" t="s">
        <v>17</v>
      </c>
      <c r="E201" s="45" t="s">
        <v>102</v>
      </c>
      <c r="F201" s="45">
        <v>40</v>
      </c>
      <c r="G201" s="58"/>
    </row>
    <row r="202" spans="2:7" ht="19.5" customHeight="1" x14ac:dyDescent="0.3">
      <c r="B202" s="45" t="s">
        <v>81</v>
      </c>
      <c r="C202" s="46" t="s">
        <v>38</v>
      </c>
      <c r="D202" s="46" t="s">
        <v>142</v>
      </c>
      <c r="E202" s="45" t="s">
        <v>102</v>
      </c>
      <c r="F202" s="45">
        <v>25</v>
      </c>
      <c r="G202" s="58"/>
    </row>
    <row r="203" spans="2:7" ht="19.5" customHeight="1" x14ac:dyDescent="0.3">
      <c r="B203" s="45" t="s">
        <v>82</v>
      </c>
      <c r="C203" s="46" t="s">
        <v>38</v>
      </c>
      <c r="D203" s="46" t="s">
        <v>22</v>
      </c>
      <c r="E203" s="45" t="s">
        <v>102</v>
      </c>
      <c r="F203" s="45">
        <v>69</v>
      </c>
      <c r="G203" s="58" t="s">
        <v>320</v>
      </c>
    </row>
    <row r="204" spans="2:7" ht="19.5" customHeight="1" x14ac:dyDescent="0.3">
      <c r="B204" s="45" t="s">
        <v>83</v>
      </c>
      <c r="C204" s="46" t="s">
        <v>143</v>
      </c>
      <c r="D204" s="46" t="s">
        <v>144</v>
      </c>
      <c r="E204" s="45" t="s">
        <v>102</v>
      </c>
      <c r="F204" s="45">
        <v>41</v>
      </c>
      <c r="G204" s="58"/>
    </row>
    <row r="205" spans="2:7" ht="19.5" customHeight="1" x14ac:dyDescent="0.3">
      <c r="B205" s="45" t="s">
        <v>183</v>
      </c>
      <c r="C205" s="46" t="s">
        <v>48</v>
      </c>
      <c r="D205" s="46" t="s">
        <v>145</v>
      </c>
      <c r="E205" s="45" t="s">
        <v>102</v>
      </c>
      <c r="F205" s="45">
        <v>54</v>
      </c>
      <c r="G205" s="58" t="s">
        <v>320</v>
      </c>
    </row>
    <row r="206" spans="2:7" ht="19.5" customHeight="1" x14ac:dyDescent="0.35">
      <c r="B206" s="45"/>
      <c r="C206" s="93" t="s">
        <v>93</v>
      </c>
      <c r="D206" s="39" t="s">
        <v>84</v>
      </c>
      <c r="E206" s="9"/>
      <c r="F206" s="48">
        <v>14.5</v>
      </c>
      <c r="G206" s="58"/>
    </row>
    <row r="207" spans="2:7" ht="19.5" customHeight="1" x14ac:dyDescent="0.35">
      <c r="B207" s="45"/>
      <c r="C207" s="94"/>
      <c r="D207" s="39" t="s">
        <v>85</v>
      </c>
      <c r="E207" s="9"/>
      <c r="F207" s="48">
        <f>SUM(F184:F206)</f>
        <v>873.5</v>
      </c>
      <c r="G207" s="55" t="s">
        <v>118</v>
      </c>
    </row>
    <row r="208" spans="2:7" ht="19.5" customHeight="1" x14ac:dyDescent="0.35">
      <c r="B208" s="45"/>
      <c r="C208" s="95"/>
      <c r="D208" s="39" t="s">
        <v>86</v>
      </c>
      <c r="E208" s="9"/>
      <c r="F208" s="48">
        <f>AVERAGE(F207/22)</f>
        <v>39.704545454545453</v>
      </c>
      <c r="G208" s="88">
        <v>1</v>
      </c>
    </row>
    <row r="209" spans="2:7" ht="60.75" customHeight="1" x14ac:dyDescent="0.3">
      <c r="B209" s="45"/>
      <c r="C209" s="9"/>
      <c r="D209" s="9"/>
      <c r="E209" s="9"/>
      <c r="F209" s="9"/>
      <c r="G209" s="58"/>
    </row>
    <row r="210" spans="2:7" ht="19.5" customHeight="1" x14ac:dyDescent="0.35">
      <c r="B210" s="45" t="s">
        <v>63</v>
      </c>
      <c r="C210" s="37" t="s">
        <v>286</v>
      </c>
      <c r="D210" s="37" t="s">
        <v>56</v>
      </c>
      <c r="E210" s="45" t="s">
        <v>103</v>
      </c>
      <c r="F210" s="45"/>
      <c r="G210" s="58"/>
    </row>
    <row r="211" spans="2:7" ht="19.5" customHeight="1" x14ac:dyDescent="0.3">
      <c r="B211" s="45" t="s">
        <v>64</v>
      </c>
      <c r="C211" s="46" t="s">
        <v>43</v>
      </c>
      <c r="D211" s="46" t="s">
        <v>119</v>
      </c>
      <c r="E211" s="45" t="s">
        <v>103</v>
      </c>
      <c r="F211" s="45"/>
      <c r="G211" s="58"/>
    </row>
    <row r="212" spans="2:7" ht="19.5" customHeight="1" x14ac:dyDescent="0.3">
      <c r="B212" s="45" t="s">
        <v>65</v>
      </c>
      <c r="C212" s="46" t="s">
        <v>161</v>
      </c>
      <c r="D212" s="46" t="s">
        <v>24</v>
      </c>
      <c r="E212" s="45" t="s">
        <v>103</v>
      </c>
      <c r="F212" s="45"/>
      <c r="G212" s="58"/>
    </row>
    <row r="213" spans="2:7" ht="19.5" customHeight="1" x14ac:dyDescent="0.3">
      <c r="B213" s="45" t="s">
        <v>66</v>
      </c>
      <c r="C213" s="46" t="s">
        <v>120</v>
      </c>
      <c r="D213" s="46" t="s">
        <v>58</v>
      </c>
      <c r="E213" s="45" t="s">
        <v>103</v>
      </c>
      <c r="F213" s="45">
        <v>15</v>
      </c>
      <c r="G213" s="58"/>
    </row>
    <row r="214" spans="2:7" ht="19.5" customHeight="1" x14ac:dyDescent="0.3">
      <c r="B214" s="45" t="s">
        <v>67</v>
      </c>
      <c r="C214" s="46" t="s">
        <v>61</v>
      </c>
      <c r="D214" s="46" t="s">
        <v>40</v>
      </c>
      <c r="E214" s="45" t="s">
        <v>103</v>
      </c>
      <c r="F214" s="45"/>
      <c r="G214" s="58"/>
    </row>
    <row r="215" spans="2:7" ht="19.5" customHeight="1" x14ac:dyDescent="0.3">
      <c r="B215" s="45" t="s">
        <v>68</v>
      </c>
      <c r="C215" s="46" t="s">
        <v>5</v>
      </c>
      <c r="D215" s="46" t="s">
        <v>28</v>
      </c>
      <c r="E215" s="45" t="s">
        <v>103</v>
      </c>
      <c r="F215" s="45">
        <v>22.5</v>
      </c>
      <c r="G215" s="58"/>
    </row>
    <row r="216" spans="2:7" ht="19.5" customHeight="1" x14ac:dyDescent="0.3">
      <c r="B216" s="45" t="s">
        <v>69</v>
      </c>
      <c r="C216" s="46" t="s">
        <v>5</v>
      </c>
      <c r="D216" s="46" t="s">
        <v>12</v>
      </c>
      <c r="E216" s="45" t="s">
        <v>103</v>
      </c>
      <c r="F216" s="45">
        <v>25</v>
      </c>
      <c r="G216" s="58"/>
    </row>
    <row r="217" spans="2:7" ht="19.5" customHeight="1" x14ac:dyDescent="0.3">
      <c r="B217" s="45" t="s">
        <v>70</v>
      </c>
      <c r="C217" s="46" t="s">
        <v>121</v>
      </c>
      <c r="D217" s="46" t="s">
        <v>122</v>
      </c>
      <c r="E217" s="45" t="s">
        <v>103</v>
      </c>
      <c r="F217" s="45">
        <v>55</v>
      </c>
      <c r="G217" s="58" t="s">
        <v>320</v>
      </c>
    </row>
    <row r="218" spans="2:7" ht="19.5" customHeight="1" x14ac:dyDescent="0.3">
      <c r="B218" s="45" t="s">
        <v>71</v>
      </c>
      <c r="C218" s="46" t="s">
        <v>19</v>
      </c>
      <c r="D218" s="46" t="s">
        <v>2</v>
      </c>
      <c r="E218" s="45" t="s">
        <v>103</v>
      </c>
      <c r="F218" s="45">
        <v>73</v>
      </c>
      <c r="G218" s="58" t="s">
        <v>320</v>
      </c>
    </row>
    <row r="219" spans="2:7" ht="19.5" customHeight="1" x14ac:dyDescent="0.3">
      <c r="B219" s="45" t="s">
        <v>72</v>
      </c>
      <c r="C219" s="46" t="s">
        <v>51</v>
      </c>
      <c r="D219" s="46" t="s">
        <v>7</v>
      </c>
      <c r="E219" s="45" t="s">
        <v>103</v>
      </c>
      <c r="F219" s="45">
        <v>63</v>
      </c>
      <c r="G219" s="58" t="s">
        <v>320</v>
      </c>
    </row>
    <row r="220" spans="2:7" ht="19.5" customHeight="1" x14ac:dyDescent="0.3">
      <c r="B220" s="45" t="s">
        <v>73</v>
      </c>
      <c r="C220" s="46" t="s">
        <v>123</v>
      </c>
      <c r="D220" s="46" t="s">
        <v>119</v>
      </c>
      <c r="E220" s="45" t="s">
        <v>103</v>
      </c>
      <c r="F220" s="45"/>
      <c r="G220" s="58"/>
    </row>
    <row r="221" spans="2:7" ht="19.5" customHeight="1" x14ac:dyDescent="0.3">
      <c r="B221" s="45" t="s">
        <v>74</v>
      </c>
      <c r="C221" s="46" t="s">
        <v>124</v>
      </c>
      <c r="D221" s="46" t="s">
        <v>60</v>
      </c>
      <c r="E221" s="45" t="s">
        <v>103</v>
      </c>
      <c r="F221" s="45">
        <v>377.5</v>
      </c>
      <c r="G221" s="58" t="s">
        <v>64</v>
      </c>
    </row>
    <row r="222" spans="2:7" ht="19.5" customHeight="1" x14ac:dyDescent="0.3">
      <c r="B222" s="45" t="s">
        <v>75</v>
      </c>
      <c r="C222" s="46" t="s">
        <v>38</v>
      </c>
      <c r="D222" s="46" t="s">
        <v>125</v>
      </c>
      <c r="E222" s="45" t="s">
        <v>103</v>
      </c>
      <c r="F222" s="45"/>
      <c r="G222" s="58"/>
    </row>
    <row r="223" spans="2:7" ht="19.5" customHeight="1" x14ac:dyDescent="0.3">
      <c r="B223" s="45" t="s">
        <v>76</v>
      </c>
      <c r="C223" s="46" t="s">
        <v>57</v>
      </c>
      <c r="D223" s="46" t="s">
        <v>20</v>
      </c>
      <c r="E223" s="45" t="s">
        <v>103</v>
      </c>
      <c r="F223" s="45">
        <v>1</v>
      </c>
      <c r="G223" s="58"/>
    </row>
    <row r="224" spans="2:7" ht="19.5" customHeight="1" x14ac:dyDescent="0.3">
      <c r="B224" s="45" t="s">
        <v>77</v>
      </c>
      <c r="C224" s="46" t="s">
        <v>30</v>
      </c>
      <c r="D224" s="46" t="s">
        <v>126</v>
      </c>
      <c r="E224" s="45" t="s">
        <v>103</v>
      </c>
      <c r="F224" s="45">
        <v>23.5</v>
      </c>
      <c r="G224" s="58"/>
    </row>
    <row r="225" spans="2:10" ht="19.5" customHeight="1" x14ac:dyDescent="0.3">
      <c r="B225" s="45" t="s">
        <v>78</v>
      </c>
      <c r="C225" s="46" t="s">
        <v>31</v>
      </c>
      <c r="D225" s="46" t="s">
        <v>39</v>
      </c>
      <c r="E225" s="45" t="s">
        <v>103</v>
      </c>
      <c r="F225" s="45">
        <v>42</v>
      </c>
      <c r="G225" s="58"/>
    </row>
    <row r="226" spans="2:10" ht="19.5" customHeight="1" x14ac:dyDescent="0.3">
      <c r="B226" s="45" t="s">
        <v>79</v>
      </c>
      <c r="C226" s="46" t="s">
        <v>41</v>
      </c>
      <c r="D226" s="46" t="s">
        <v>53</v>
      </c>
      <c r="E226" s="45" t="s">
        <v>103</v>
      </c>
      <c r="F226" s="45">
        <v>76</v>
      </c>
      <c r="G226" s="58" t="s">
        <v>320</v>
      </c>
    </row>
    <row r="227" spans="2:10" ht="19.5" customHeight="1" x14ac:dyDescent="0.3">
      <c r="B227" s="45" t="s">
        <v>80</v>
      </c>
      <c r="C227" s="46" t="s">
        <v>59</v>
      </c>
      <c r="D227" s="46" t="s">
        <v>127</v>
      </c>
      <c r="E227" s="45" t="s">
        <v>103</v>
      </c>
      <c r="F227" s="45">
        <v>115.5</v>
      </c>
      <c r="G227" s="58" t="s">
        <v>320</v>
      </c>
    </row>
    <row r="228" spans="2:10" ht="19.5" customHeight="1" x14ac:dyDescent="0.35">
      <c r="B228" s="45"/>
      <c r="C228" s="93" t="s">
        <v>94</v>
      </c>
      <c r="D228" s="39" t="s">
        <v>84</v>
      </c>
      <c r="E228" s="45"/>
      <c r="F228" s="45"/>
    </row>
    <row r="229" spans="2:10" ht="19.5" customHeight="1" x14ac:dyDescent="0.35">
      <c r="B229" s="45"/>
      <c r="C229" s="94"/>
      <c r="D229" s="39" t="s">
        <v>85</v>
      </c>
      <c r="E229" s="45"/>
      <c r="F229" s="48">
        <f>SUM(F210:F228)</f>
        <v>889</v>
      </c>
      <c r="G229" s="55" t="s">
        <v>118</v>
      </c>
    </row>
    <row r="230" spans="2:10" ht="19.5" customHeight="1" x14ac:dyDescent="0.35">
      <c r="B230" s="45"/>
      <c r="C230" s="95"/>
      <c r="D230" s="39" t="s">
        <v>86</v>
      </c>
      <c r="E230" s="45"/>
      <c r="F230" s="48">
        <f>AVERAGE(F229/18)</f>
        <v>49.388888888888886</v>
      </c>
      <c r="G230" s="56">
        <v>0.67</v>
      </c>
    </row>
    <row r="231" spans="2:10" ht="62.4" customHeight="1" x14ac:dyDescent="0.35">
      <c r="B231" s="40"/>
      <c r="C231" s="37"/>
      <c r="D231" s="37"/>
      <c r="E231" s="40"/>
      <c r="F231" s="7"/>
      <c r="G231" s="41"/>
      <c r="H231" s="1"/>
      <c r="I231" s="1"/>
      <c r="J231" s="1"/>
    </row>
    <row r="232" spans="2:10" ht="19.5" customHeight="1" x14ac:dyDescent="0.3">
      <c r="G232" s="41"/>
    </row>
    <row r="233" spans="2:10" ht="37.5" customHeight="1" x14ac:dyDescent="0.7">
      <c r="D233" s="49" t="s">
        <v>95</v>
      </c>
      <c r="E233" s="31"/>
      <c r="F233" s="50">
        <v>470.5</v>
      </c>
    </row>
    <row r="234" spans="2:10" ht="30.6" customHeight="1" x14ac:dyDescent="0.3"/>
    <row r="235" spans="2:10" ht="57" customHeight="1" x14ac:dyDescent="0.85">
      <c r="C235" s="102" t="s">
        <v>96</v>
      </c>
      <c r="D235" s="103"/>
      <c r="E235" s="104"/>
      <c r="F235" s="102">
        <f>SUM(F233,F229,F207,F181,F161,F136,F106,F81,F57,F28)</f>
        <v>11500.5</v>
      </c>
      <c r="G235" s="108"/>
    </row>
    <row r="236" spans="2:10" ht="30" customHeight="1" x14ac:dyDescent="0.3"/>
    <row r="237" spans="2:10" ht="26.25" customHeight="1" x14ac:dyDescent="0.3">
      <c r="B237" s="99" t="s">
        <v>324</v>
      </c>
      <c r="C237" s="100"/>
      <c r="D237" s="100"/>
      <c r="E237" s="100"/>
      <c r="F237" s="100"/>
      <c r="G237" s="101"/>
    </row>
    <row r="238" spans="2:10" ht="28.2" customHeight="1" x14ac:dyDescent="0.3"/>
    <row r="239" spans="2:10" ht="25.2" customHeight="1" x14ac:dyDescent="0.3">
      <c r="B239" s="99" t="s">
        <v>323</v>
      </c>
      <c r="C239" s="100"/>
      <c r="D239" s="100"/>
      <c r="E239" s="100"/>
      <c r="F239" s="100"/>
      <c r="G239" s="101"/>
    </row>
  </sheetData>
  <mergeCells count="16">
    <mergeCell ref="B239:G239"/>
    <mergeCell ref="B237:G237"/>
    <mergeCell ref="C235:E235"/>
    <mergeCell ref="C135:C137"/>
    <mergeCell ref="A3:G3"/>
    <mergeCell ref="C160:C162"/>
    <mergeCell ref="C228:C230"/>
    <mergeCell ref="F235:G235"/>
    <mergeCell ref="C206:C208"/>
    <mergeCell ref="C180:C182"/>
    <mergeCell ref="C27:C29"/>
    <mergeCell ref="A2:G2"/>
    <mergeCell ref="A1:G1"/>
    <mergeCell ref="C105:C107"/>
    <mergeCell ref="C80:C82"/>
    <mergeCell ref="C56:C58"/>
  </mergeCells>
  <phoneticPr fontId="49" type="noConversion"/>
  <pageMargins left="0.51181102362204722" right="0.51181102362204722" top="0.35433070866141736" bottom="0.55118110236220474" header="0.11811023622047245" footer="0.11811023622047245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8"/>
  <sheetViews>
    <sheetView topLeftCell="A3" workbookViewId="0">
      <selection activeCell="H9" sqref="H9"/>
    </sheetView>
  </sheetViews>
  <sheetFormatPr defaultRowHeight="14.4" x14ac:dyDescent="0.3"/>
  <cols>
    <col min="1" max="1" width="7.5546875" customWidth="1"/>
    <col min="2" max="2" width="9.88671875" customWidth="1"/>
    <col min="3" max="3" width="22" customWidth="1"/>
    <col min="4" max="4" width="17.44140625" customWidth="1"/>
    <col min="5" max="5" width="10.44140625" customWidth="1"/>
    <col min="6" max="6" width="14.44140625" customWidth="1"/>
  </cols>
  <sheetData>
    <row r="2" spans="2:12" ht="38.4" x14ac:dyDescent="0.7">
      <c r="B2" s="112" t="s">
        <v>104</v>
      </c>
      <c r="C2" s="112"/>
      <c r="D2" s="112"/>
      <c r="E2" s="112"/>
      <c r="F2" s="112"/>
      <c r="G2" s="112"/>
    </row>
    <row r="3" spans="2:12" ht="26.25" customHeight="1" thickBot="1" x14ac:dyDescent="0.75">
      <c r="B3" s="25"/>
      <c r="C3" s="25"/>
      <c r="D3" s="25"/>
      <c r="E3" s="25"/>
      <c r="F3" s="25"/>
      <c r="G3" s="25"/>
    </row>
    <row r="4" spans="2:12" ht="21.6" thickBot="1" x14ac:dyDescent="0.45">
      <c r="B4" s="11" t="s">
        <v>105</v>
      </c>
      <c r="C4" s="12" t="s">
        <v>106</v>
      </c>
      <c r="D4" s="13" t="s">
        <v>107</v>
      </c>
      <c r="E4" s="14" t="s">
        <v>108</v>
      </c>
      <c r="F4" s="14" t="s">
        <v>109</v>
      </c>
    </row>
    <row r="5" spans="2:12" ht="31.8" thickBot="1" x14ac:dyDescent="0.65">
      <c r="B5" s="15" t="s">
        <v>63</v>
      </c>
      <c r="C5" s="80" t="s">
        <v>263</v>
      </c>
      <c r="D5" s="80" t="s">
        <v>264</v>
      </c>
      <c r="E5" s="81" t="s">
        <v>87</v>
      </c>
      <c r="F5" s="82">
        <v>1186</v>
      </c>
    </row>
    <row r="6" spans="2:12" ht="31.8" thickBot="1" x14ac:dyDescent="0.65">
      <c r="B6" s="16" t="s">
        <v>64</v>
      </c>
      <c r="C6" s="83" t="s">
        <v>124</v>
      </c>
      <c r="D6" s="83" t="s">
        <v>60</v>
      </c>
      <c r="E6" s="82" t="s">
        <v>103</v>
      </c>
      <c r="F6" s="82">
        <v>377.5</v>
      </c>
    </row>
    <row r="7" spans="2:12" ht="31.8" thickBot="1" x14ac:dyDescent="0.65">
      <c r="B7" s="16" t="s">
        <v>65</v>
      </c>
      <c r="C7" s="80" t="s">
        <v>57</v>
      </c>
      <c r="D7" s="80" t="s">
        <v>280</v>
      </c>
      <c r="E7" s="81" t="s">
        <v>87</v>
      </c>
      <c r="F7" s="82">
        <v>351</v>
      </c>
    </row>
    <row r="8" spans="2:12" ht="31.8" thickBot="1" x14ac:dyDescent="0.65">
      <c r="B8" s="16" t="s">
        <v>66</v>
      </c>
      <c r="C8" s="80" t="s">
        <v>33</v>
      </c>
      <c r="D8" s="80" t="s">
        <v>260</v>
      </c>
      <c r="E8" s="81" t="s">
        <v>87</v>
      </c>
      <c r="F8" s="82">
        <v>343.5</v>
      </c>
    </row>
    <row r="9" spans="2:12" ht="31.8" thickBot="1" x14ac:dyDescent="0.65">
      <c r="B9" s="16" t="s">
        <v>67</v>
      </c>
      <c r="C9" s="85" t="s">
        <v>5</v>
      </c>
      <c r="D9" s="85" t="s">
        <v>240</v>
      </c>
      <c r="E9" s="84" t="s">
        <v>97</v>
      </c>
      <c r="F9" s="86">
        <v>338</v>
      </c>
    </row>
    <row r="10" spans="2:12" ht="31.8" thickBot="1" x14ac:dyDescent="0.65">
      <c r="B10" s="16" t="s">
        <v>68</v>
      </c>
      <c r="C10" s="83" t="s">
        <v>158</v>
      </c>
      <c r="D10" s="83" t="s">
        <v>159</v>
      </c>
      <c r="E10" s="82" t="s">
        <v>101</v>
      </c>
      <c r="F10" s="82">
        <v>318</v>
      </c>
    </row>
    <row r="11" spans="2:12" ht="31.8" thickBot="1" x14ac:dyDescent="0.65">
      <c r="B11" s="16" t="s">
        <v>69</v>
      </c>
      <c r="C11" s="85" t="s">
        <v>243</v>
      </c>
      <c r="D11" s="85" t="s">
        <v>244</v>
      </c>
      <c r="E11" s="84" t="s">
        <v>97</v>
      </c>
      <c r="F11" s="86">
        <v>302.5</v>
      </c>
      <c r="I11" s="32"/>
      <c r="J11" s="32"/>
      <c r="K11" s="33"/>
      <c r="L11" s="33"/>
    </row>
    <row r="12" spans="2:12" ht="31.8" thickBot="1" x14ac:dyDescent="0.65">
      <c r="B12" s="16" t="s">
        <v>70</v>
      </c>
      <c r="C12" s="85" t="s">
        <v>252</v>
      </c>
      <c r="D12" s="85" t="s">
        <v>244</v>
      </c>
      <c r="E12" s="84" t="s">
        <v>97</v>
      </c>
      <c r="F12" s="86">
        <v>213.5</v>
      </c>
    </row>
    <row r="13" spans="2:12" ht="31.8" thickBot="1" x14ac:dyDescent="0.65">
      <c r="B13" s="16" t="s">
        <v>71</v>
      </c>
      <c r="C13" s="80" t="s">
        <v>238</v>
      </c>
      <c r="D13" s="80" t="s">
        <v>39</v>
      </c>
      <c r="E13" s="81" t="s">
        <v>163</v>
      </c>
      <c r="F13" s="82">
        <v>212.5</v>
      </c>
    </row>
    <row r="14" spans="2:12" ht="31.8" thickBot="1" x14ac:dyDescent="0.65">
      <c r="B14" s="17" t="s">
        <v>72</v>
      </c>
      <c r="C14" s="80" t="s">
        <v>314</v>
      </c>
      <c r="D14" s="80" t="s">
        <v>315</v>
      </c>
      <c r="E14" s="81" t="s">
        <v>163</v>
      </c>
      <c r="F14" s="82">
        <v>190.5</v>
      </c>
    </row>
    <row r="15" spans="2:12" ht="29.4" thickBot="1" x14ac:dyDescent="0.6">
      <c r="B15" s="109" t="s">
        <v>110</v>
      </c>
      <c r="C15" s="110"/>
      <c r="D15" s="110"/>
      <c r="E15" s="111"/>
      <c r="F15" s="18">
        <f>SUM(F5:F14)</f>
        <v>3833</v>
      </c>
    </row>
    <row r="18" spans="3:5" ht="21" x14ac:dyDescent="0.4">
      <c r="C18" s="68" t="s">
        <v>236</v>
      </c>
      <c r="D18" s="68"/>
      <c r="E18" s="69"/>
    </row>
  </sheetData>
  <mergeCells count="2">
    <mergeCell ref="B15:E15"/>
    <mergeCell ref="B2:G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5"/>
  <sheetViews>
    <sheetView zoomScale="80" zoomScaleNormal="80" workbookViewId="0">
      <selection activeCell="G9" sqref="G9"/>
    </sheetView>
  </sheetViews>
  <sheetFormatPr defaultRowHeight="14.4" x14ac:dyDescent="0.3"/>
  <cols>
    <col min="1" max="1" width="6.109375" customWidth="1"/>
    <col min="2" max="2" width="13.109375" customWidth="1"/>
    <col min="3" max="3" width="19.88671875" customWidth="1"/>
    <col min="4" max="4" width="20" customWidth="1"/>
    <col min="5" max="5" width="21.88671875" customWidth="1"/>
    <col min="7" max="9" width="9.109375" customWidth="1"/>
    <col min="10" max="10" width="9.33203125" customWidth="1"/>
    <col min="11" max="11" width="9.5546875" customWidth="1"/>
    <col min="12" max="12" width="15" customWidth="1"/>
    <col min="13" max="13" width="18.109375" customWidth="1"/>
  </cols>
  <sheetData>
    <row r="2" spans="2:16" ht="37.200000000000003" thickBot="1" x14ac:dyDescent="0.75">
      <c r="B2" s="113" t="s">
        <v>111</v>
      </c>
      <c r="C2" s="113"/>
      <c r="D2" s="113"/>
      <c r="E2" s="113"/>
    </row>
    <row r="3" spans="2:16" ht="21.6" thickBot="1" x14ac:dyDescent="0.45">
      <c r="B3" s="19" t="s">
        <v>105</v>
      </c>
      <c r="C3" s="20" t="s">
        <v>108</v>
      </c>
      <c r="D3" s="20" t="s">
        <v>109</v>
      </c>
      <c r="E3" s="21" t="s">
        <v>112</v>
      </c>
    </row>
    <row r="4" spans="2:16" ht="29.4" thickBot="1" x14ac:dyDescent="0.6">
      <c r="B4" s="26" t="s">
        <v>63</v>
      </c>
      <c r="C4" s="22" t="s">
        <v>87</v>
      </c>
      <c r="D4" s="23">
        <v>2886</v>
      </c>
      <c r="E4" s="24">
        <v>120.25</v>
      </c>
      <c r="L4" s="35"/>
      <c r="M4" s="36"/>
    </row>
    <row r="5" spans="2:16" ht="29.4" thickBot="1" x14ac:dyDescent="0.6">
      <c r="B5" s="26" t="s">
        <v>64</v>
      </c>
      <c r="C5" s="22" t="s">
        <v>89</v>
      </c>
      <c r="D5" s="23">
        <v>1760.5</v>
      </c>
      <c r="E5" s="24">
        <v>88.03</v>
      </c>
    </row>
    <row r="6" spans="2:16" ht="29.4" thickBot="1" x14ac:dyDescent="0.6">
      <c r="B6" s="26" t="s">
        <v>65</v>
      </c>
      <c r="C6" s="61" t="s">
        <v>163</v>
      </c>
      <c r="D6" s="62">
        <v>1459</v>
      </c>
      <c r="E6" s="63">
        <v>60.79</v>
      </c>
      <c r="K6" s="34"/>
      <c r="L6" s="35"/>
      <c r="M6" s="36"/>
    </row>
    <row r="7" spans="2:16" ht="29.4" thickBot="1" x14ac:dyDescent="0.6">
      <c r="B7" s="60" t="s">
        <v>66</v>
      </c>
      <c r="C7" s="22" t="s">
        <v>94</v>
      </c>
      <c r="D7" s="23">
        <v>889</v>
      </c>
      <c r="E7" s="67">
        <v>49.39</v>
      </c>
      <c r="G7" s="34"/>
      <c r="H7" s="35"/>
      <c r="I7" s="36"/>
      <c r="L7" s="35"/>
      <c r="M7" s="36"/>
    </row>
    <row r="8" spans="2:16" ht="29.4" thickBot="1" x14ac:dyDescent="0.6">
      <c r="B8" s="26" t="s">
        <v>67</v>
      </c>
      <c r="C8" s="64" t="s">
        <v>88</v>
      </c>
      <c r="D8" s="65">
        <v>923.5</v>
      </c>
      <c r="E8" s="66">
        <v>43.98</v>
      </c>
      <c r="H8" s="34"/>
      <c r="I8" s="35"/>
      <c r="J8" s="36"/>
      <c r="K8" s="34"/>
      <c r="L8" s="35"/>
      <c r="M8" s="36"/>
    </row>
    <row r="9" spans="2:16" ht="29.4" thickBot="1" x14ac:dyDescent="0.6">
      <c r="B9" s="26" t="s">
        <v>68</v>
      </c>
      <c r="C9" s="22" t="s">
        <v>91</v>
      </c>
      <c r="D9" s="23">
        <v>762.5</v>
      </c>
      <c r="E9" s="24">
        <v>40.130000000000003</v>
      </c>
      <c r="G9" s="34"/>
      <c r="H9" s="35"/>
      <c r="I9" s="36"/>
      <c r="K9" s="34"/>
      <c r="L9" s="35"/>
      <c r="M9" s="36"/>
    </row>
    <row r="10" spans="2:16" ht="29.4" thickBot="1" x14ac:dyDescent="0.6">
      <c r="B10" s="26" t="s">
        <v>69</v>
      </c>
      <c r="C10" s="22" t="s">
        <v>93</v>
      </c>
      <c r="D10" s="23">
        <v>873.5</v>
      </c>
      <c r="E10" s="42">
        <v>39.700000000000003</v>
      </c>
      <c r="K10" s="34"/>
      <c r="L10" s="35"/>
      <c r="M10" s="36"/>
      <c r="P10" s="51"/>
    </row>
    <row r="11" spans="2:16" ht="29.4" thickBot="1" x14ac:dyDescent="0.6">
      <c r="B11" s="26" t="s">
        <v>70</v>
      </c>
      <c r="C11" s="43" t="s">
        <v>92</v>
      </c>
      <c r="D11" s="23">
        <v>615.5</v>
      </c>
      <c r="E11" s="24">
        <v>36.21</v>
      </c>
      <c r="G11" s="34"/>
      <c r="H11" s="35"/>
      <c r="I11" s="36"/>
      <c r="K11" s="34"/>
      <c r="L11" s="35"/>
      <c r="M11" s="36"/>
    </row>
    <row r="12" spans="2:16" ht="29.4" thickBot="1" x14ac:dyDescent="0.6">
      <c r="B12" s="26" t="s">
        <v>71</v>
      </c>
      <c r="C12" s="22" t="s">
        <v>90</v>
      </c>
      <c r="D12" s="23">
        <v>860.5</v>
      </c>
      <c r="E12" s="24">
        <v>33.1</v>
      </c>
      <c r="K12" s="34"/>
      <c r="L12" s="35"/>
      <c r="M12" s="36"/>
    </row>
    <row r="13" spans="2:16" ht="29.4" thickBot="1" x14ac:dyDescent="0.6">
      <c r="B13" s="114" t="s">
        <v>113</v>
      </c>
      <c r="C13" s="115"/>
      <c r="D13" s="27">
        <f>SUM(D4:D12)</f>
        <v>11030</v>
      </c>
      <c r="E13" s="87">
        <v>24.53</v>
      </c>
    </row>
    <row r="14" spans="2:16" ht="18.75" customHeight="1" thickBot="1" x14ac:dyDescent="0.6">
      <c r="B14" s="28"/>
      <c r="C14" s="28"/>
      <c r="D14" s="28"/>
      <c r="E14" s="28"/>
    </row>
    <row r="15" spans="2:16" ht="27" customHeight="1" thickBot="1" x14ac:dyDescent="0.6">
      <c r="B15" s="28"/>
      <c r="C15" s="10" t="s">
        <v>95</v>
      </c>
      <c r="D15" s="29">
        <v>470.5</v>
      </c>
      <c r="E15" s="30" t="s">
        <v>109</v>
      </c>
    </row>
  </sheetData>
  <sortState xmlns:xlrd2="http://schemas.microsoft.com/office/spreadsheetml/2017/richdata2" ref="C4:E13">
    <sortCondition descending="1" ref="E4:E13"/>
  </sortState>
  <mergeCells count="2">
    <mergeCell ref="B2:E2"/>
    <mergeCell ref="B13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všetko</vt:lpstr>
      <vt:lpstr>TOP 10</vt:lpstr>
      <vt:lpstr>triedy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Imrich</dc:creator>
  <cp:lastModifiedBy>zs@zsdomaniza.edu.sk</cp:lastModifiedBy>
  <cp:lastPrinted>2024-05-02T11:48:02Z</cp:lastPrinted>
  <dcterms:created xsi:type="dcterms:W3CDTF">2014-04-08T13:03:54Z</dcterms:created>
  <dcterms:modified xsi:type="dcterms:W3CDTF">2024-05-02T11:48:30Z</dcterms:modified>
</cp:coreProperties>
</file>